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oapcnas1\oapcnas\Downloads\"/>
    </mc:Choice>
  </mc:AlternateContent>
  <bookViews>
    <workbookView xWindow="-120" yWindow="-120" windowWidth="13665" windowHeight="6570" tabRatio="717"/>
  </bookViews>
  <sheets>
    <sheet name="補紙（小売電気事業者指定型〔プラン２〕）" sheetId="15" r:id="rId1"/>
    <sheet name="2025年4月" sheetId="2" r:id="rId2"/>
    <sheet name="2025年5月" sheetId="17" r:id="rId3"/>
    <sheet name="2025年6月" sheetId="18" r:id="rId4"/>
    <sheet name="2025年7月" sheetId="19" r:id="rId5"/>
    <sheet name="2025年8月" sheetId="20" r:id="rId6"/>
    <sheet name="2025年9月" sheetId="21" r:id="rId7"/>
    <sheet name="2025年10月" sheetId="22" r:id="rId8"/>
    <sheet name="2025年11月" sheetId="23" r:id="rId9"/>
    <sheet name="2025年12月" sheetId="24" r:id="rId10"/>
    <sheet name="2026年1月" sheetId="25" r:id="rId11"/>
    <sheet name="2026年2月" sheetId="26" r:id="rId12"/>
    <sheet name="2026年3月" sheetId="27" r:id="rId13"/>
  </sheets>
  <definedNames>
    <definedName name="_xlnm.Print_Area" localSheetId="7">'2025年10月'!$A$2:$AJ$59</definedName>
    <definedName name="_xlnm.Print_Area" localSheetId="8">'2025年11月'!$A$2:$AJ$59</definedName>
    <definedName name="_xlnm.Print_Area" localSheetId="9">'2025年12月'!$A$2:$AJ$59</definedName>
    <definedName name="_xlnm.Print_Area" localSheetId="1">'2025年4月'!$A$2:$AJ$59</definedName>
    <definedName name="_xlnm.Print_Area" localSheetId="2">'2025年5月'!$A$2:$AJ$59</definedName>
    <definedName name="_xlnm.Print_Area" localSheetId="3">'2025年6月'!$A$2:$AJ$59</definedName>
    <definedName name="_xlnm.Print_Area" localSheetId="4">'2025年7月'!$A$2:$AJ$59</definedName>
    <definedName name="_xlnm.Print_Area" localSheetId="5">'2025年8月'!$A$2:$AJ$59</definedName>
    <definedName name="_xlnm.Print_Area" localSheetId="6">'2025年9月'!$A$2:$AJ$59</definedName>
    <definedName name="_xlnm.Print_Area" localSheetId="10">'2026年1月'!$A$2:$AJ$59</definedName>
    <definedName name="_xlnm.Print_Area" localSheetId="11">'2026年2月'!$A$2:$AJ$59</definedName>
    <definedName name="_xlnm.Print_Area" localSheetId="12">'2026年3月'!$A$2:$AJ$59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9" i="18" l="1"/>
  <c r="I5" i="2"/>
  <c r="J29" i="15"/>
  <c r="G29" i="15"/>
  <c r="H32" i="15"/>
  <c r="H30" i="15"/>
  <c r="H29" i="15"/>
  <c r="D29" i="15"/>
  <c r="C32" i="15"/>
  <c r="D25" i="15" s="1"/>
  <c r="C30" i="15"/>
  <c r="E30" i="15" s="1"/>
  <c r="C29" i="15"/>
  <c r="E29" i="15" s="1"/>
  <c r="F14" i="15"/>
  <c r="D30" i="15" l="1"/>
  <c r="I40" i="15" l="1"/>
  <c r="I39" i="15"/>
  <c r="I38" i="15"/>
  <c r="I37" i="15"/>
  <c r="I36" i="15"/>
  <c r="I35" i="15"/>
  <c r="I34" i="15"/>
  <c r="I33" i="15"/>
  <c r="I32" i="15"/>
  <c r="I31" i="15"/>
  <c r="I30" i="15"/>
  <c r="I29" i="15"/>
  <c r="C39" i="15"/>
  <c r="C38" i="15"/>
  <c r="C37" i="15"/>
  <c r="C34" i="15"/>
  <c r="C33" i="15"/>
  <c r="F3" i="19"/>
  <c r="F3" i="25" l="1"/>
  <c r="H38" i="15"/>
  <c r="F3" i="24"/>
  <c r="H37" i="15"/>
  <c r="F3" i="26"/>
  <c r="H39" i="15"/>
  <c r="F3" i="20"/>
  <c r="H33" i="15"/>
  <c r="F3" i="21"/>
  <c r="H34" i="15"/>
  <c r="D40" i="15"/>
  <c r="G40" i="15"/>
  <c r="J40" i="15"/>
  <c r="J39" i="15"/>
  <c r="G39" i="15"/>
  <c r="D39" i="15"/>
  <c r="D38" i="15"/>
  <c r="G38" i="15"/>
  <c r="J38" i="15"/>
  <c r="J37" i="15"/>
  <c r="G37" i="15"/>
  <c r="D37" i="15"/>
  <c r="D36" i="15"/>
  <c r="G36" i="15"/>
  <c r="J36" i="15"/>
  <c r="J35" i="15"/>
  <c r="G35" i="15"/>
  <c r="D35" i="15"/>
  <c r="D34" i="15"/>
  <c r="F4" i="19" l="1"/>
  <c r="F4" i="26"/>
  <c r="F4" i="23"/>
  <c r="F4" i="21"/>
  <c r="F4" i="27"/>
  <c r="F4" i="25"/>
  <c r="F4" i="24"/>
  <c r="F4" i="22"/>
  <c r="F4" i="20"/>
  <c r="F4" i="18"/>
  <c r="F4" i="17"/>
  <c r="F4" i="2"/>
  <c r="AJ59" i="27"/>
  <c r="AI59" i="27"/>
  <c r="AH59" i="27"/>
  <c r="AG59" i="27"/>
  <c r="AF59" i="27"/>
  <c r="AE59" i="27"/>
  <c r="AD59" i="27"/>
  <c r="AC59" i="27"/>
  <c r="AB59" i="27"/>
  <c r="AA59" i="27"/>
  <c r="Z59" i="27"/>
  <c r="Y59" i="27"/>
  <c r="X59" i="27"/>
  <c r="W59" i="27"/>
  <c r="V59" i="27"/>
  <c r="U59" i="27"/>
  <c r="T59" i="27"/>
  <c r="S59" i="27"/>
  <c r="R59" i="27"/>
  <c r="Q59" i="27"/>
  <c r="P59" i="27"/>
  <c r="O59" i="27"/>
  <c r="N59" i="27"/>
  <c r="M59" i="27"/>
  <c r="L59" i="27"/>
  <c r="K59" i="27"/>
  <c r="J59" i="27"/>
  <c r="I59" i="27"/>
  <c r="H59" i="27"/>
  <c r="G59" i="27"/>
  <c r="F59" i="27"/>
  <c r="F8" i="27"/>
  <c r="G8" i="27" s="1"/>
  <c r="I5" i="27"/>
  <c r="AJ59" i="26"/>
  <c r="AI59" i="26"/>
  <c r="AH59" i="26"/>
  <c r="AG59" i="26"/>
  <c r="AF59" i="26"/>
  <c r="AE59" i="26"/>
  <c r="AD59" i="26"/>
  <c r="AC59" i="26"/>
  <c r="AB59" i="26"/>
  <c r="AA59" i="26"/>
  <c r="Z59" i="26"/>
  <c r="Y59" i="26"/>
  <c r="X59" i="26"/>
  <c r="W59" i="26"/>
  <c r="V59" i="26"/>
  <c r="U59" i="26"/>
  <c r="T59" i="26"/>
  <c r="S59" i="26"/>
  <c r="R59" i="26"/>
  <c r="Q59" i="26"/>
  <c r="P59" i="26"/>
  <c r="O59" i="26"/>
  <c r="N59" i="26"/>
  <c r="M59" i="26"/>
  <c r="L59" i="26"/>
  <c r="K59" i="26"/>
  <c r="J59" i="26"/>
  <c r="I59" i="26"/>
  <c r="H59" i="26"/>
  <c r="G59" i="26"/>
  <c r="F59" i="26"/>
  <c r="F8" i="26"/>
  <c r="G8" i="26" s="1"/>
  <c r="I5" i="26"/>
  <c r="AJ59" i="25"/>
  <c r="AI59" i="25"/>
  <c r="AH59" i="25"/>
  <c r="AG59" i="25"/>
  <c r="AF59" i="25"/>
  <c r="AE59" i="25"/>
  <c r="AD59" i="25"/>
  <c r="AC59" i="25"/>
  <c r="AB59" i="25"/>
  <c r="AA59" i="25"/>
  <c r="Z59" i="25"/>
  <c r="Y59" i="25"/>
  <c r="X59" i="25"/>
  <c r="W59" i="25"/>
  <c r="V59" i="25"/>
  <c r="U59" i="25"/>
  <c r="T59" i="25"/>
  <c r="S59" i="25"/>
  <c r="R59" i="25"/>
  <c r="Q59" i="25"/>
  <c r="P59" i="25"/>
  <c r="O59" i="25"/>
  <c r="N59" i="25"/>
  <c r="M59" i="25"/>
  <c r="L59" i="25"/>
  <c r="K59" i="25"/>
  <c r="J59" i="25"/>
  <c r="I59" i="25"/>
  <c r="H59" i="25"/>
  <c r="G59" i="25"/>
  <c r="F59" i="25"/>
  <c r="F8" i="25"/>
  <c r="G8" i="25" s="1"/>
  <c r="I5" i="25"/>
  <c r="AJ59" i="24"/>
  <c r="AI59" i="24"/>
  <c r="AH59" i="24"/>
  <c r="AG59" i="24"/>
  <c r="AF59" i="24"/>
  <c r="AE59" i="24"/>
  <c r="AD59" i="24"/>
  <c r="AC59" i="24"/>
  <c r="AB59" i="24"/>
  <c r="AA59" i="24"/>
  <c r="Z59" i="24"/>
  <c r="Y59" i="24"/>
  <c r="X59" i="24"/>
  <c r="W59" i="24"/>
  <c r="V59" i="24"/>
  <c r="U59" i="24"/>
  <c r="T59" i="24"/>
  <c r="S59" i="24"/>
  <c r="R59" i="24"/>
  <c r="Q59" i="24"/>
  <c r="P59" i="24"/>
  <c r="O59" i="24"/>
  <c r="N59" i="24"/>
  <c r="M59" i="24"/>
  <c r="L59" i="24"/>
  <c r="K59" i="24"/>
  <c r="J59" i="24"/>
  <c r="I59" i="24"/>
  <c r="H59" i="24"/>
  <c r="G59" i="24"/>
  <c r="F59" i="24"/>
  <c r="F8" i="24"/>
  <c r="G8" i="24" s="1"/>
  <c r="I5" i="24"/>
  <c r="AJ59" i="23"/>
  <c r="AI59" i="23"/>
  <c r="AH59" i="23"/>
  <c r="AG59" i="23"/>
  <c r="AF59" i="23"/>
  <c r="AE59" i="23"/>
  <c r="AD59" i="23"/>
  <c r="AC59" i="23"/>
  <c r="AB59" i="23"/>
  <c r="AA59" i="23"/>
  <c r="Z59" i="23"/>
  <c r="Y59" i="23"/>
  <c r="X59" i="23"/>
  <c r="W59" i="23"/>
  <c r="V59" i="23"/>
  <c r="U59" i="23"/>
  <c r="T59" i="23"/>
  <c r="S59" i="23"/>
  <c r="R59" i="23"/>
  <c r="Q59" i="23"/>
  <c r="P59" i="23"/>
  <c r="O59" i="23"/>
  <c r="N59" i="23"/>
  <c r="M59" i="23"/>
  <c r="L59" i="23"/>
  <c r="K59" i="23"/>
  <c r="J59" i="23"/>
  <c r="I59" i="23"/>
  <c r="H59" i="23"/>
  <c r="G59" i="23"/>
  <c r="F59" i="23"/>
  <c r="F8" i="23"/>
  <c r="G8" i="23" s="1"/>
  <c r="I5" i="23"/>
  <c r="AJ59" i="22"/>
  <c r="AI59" i="22"/>
  <c r="AH59" i="22"/>
  <c r="AG59" i="22"/>
  <c r="AF59" i="22"/>
  <c r="AE59" i="22"/>
  <c r="AD59" i="22"/>
  <c r="AC59" i="22"/>
  <c r="AB59" i="22"/>
  <c r="AA59" i="22"/>
  <c r="Z59" i="22"/>
  <c r="Y59" i="22"/>
  <c r="X59" i="22"/>
  <c r="W59" i="22"/>
  <c r="V59" i="22"/>
  <c r="U59" i="22"/>
  <c r="T59" i="22"/>
  <c r="S59" i="22"/>
  <c r="R59" i="22"/>
  <c r="Q59" i="22"/>
  <c r="P59" i="22"/>
  <c r="O59" i="22"/>
  <c r="N59" i="22"/>
  <c r="M59" i="22"/>
  <c r="L59" i="22"/>
  <c r="K59" i="22"/>
  <c r="J59" i="22"/>
  <c r="I59" i="22"/>
  <c r="H59" i="22"/>
  <c r="G59" i="22"/>
  <c r="F59" i="22"/>
  <c r="F8" i="22"/>
  <c r="G8" i="22" s="1"/>
  <c r="H8" i="22" s="1"/>
  <c r="I5" i="22"/>
  <c r="G34" i="15"/>
  <c r="J34" i="15"/>
  <c r="J33" i="15"/>
  <c r="G33" i="15"/>
  <c r="D33" i="15"/>
  <c r="J32" i="15"/>
  <c r="G32" i="15"/>
  <c r="D32" i="15"/>
  <c r="D31" i="15"/>
  <c r="G31" i="15"/>
  <c r="J31" i="15"/>
  <c r="J30" i="15"/>
  <c r="G30" i="15"/>
  <c r="AJ59" i="21"/>
  <c r="AI59" i="21"/>
  <c r="AH59" i="21"/>
  <c r="AG59" i="21"/>
  <c r="AF59" i="21"/>
  <c r="AE59" i="21"/>
  <c r="AD59" i="21"/>
  <c r="AC59" i="21"/>
  <c r="AB59" i="21"/>
  <c r="AA59" i="21"/>
  <c r="Z59" i="21"/>
  <c r="Y59" i="21"/>
  <c r="X59" i="21"/>
  <c r="W59" i="21"/>
  <c r="V59" i="21"/>
  <c r="U59" i="21"/>
  <c r="T59" i="21"/>
  <c r="S59" i="21"/>
  <c r="R59" i="21"/>
  <c r="Q59" i="21"/>
  <c r="P59" i="21"/>
  <c r="O59" i="21"/>
  <c r="N59" i="21"/>
  <c r="M59" i="21"/>
  <c r="L59" i="21"/>
  <c r="K59" i="21"/>
  <c r="J59" i="21"/>
  <c r="I59" i="21"/>
  <c r="H59" i="21"/>
  <c r="G59" i="21"/>
  <c r="F59" i="21"/>
  <c r="F8" i="21"/>
  <c r="G8" i="21" s="1"/>
  <c r="I5" i="21"/>
  <c r="AJ59" i="20"/>
  <c r="AI59" i="20"/>
  <c r="AH59" i="20"/>
  <c r="AG59" i="20"/>
  <c r="AF59" i="20"/>
  <c r="AE59" i="20"/>
  <c r="AD59" i="20"/>
  <c r="AC59" i="20"/>
  <c r="AB59" i="20"/>
  <c r="AA59" i="20"/>
  <c r="Z59" i="20"/>
  <c r="Y59" i="20"/>
  <c r="X59" i="20"/>
  <c r="W59" i="20"/>
  <c r="V59" i="20"/>
  <c r="U59" i="20"/>
  <c r="T59" i="20"/>
  <c r="S59" i="20"/>
  <c r="R59" i="20"/>
  <c r="Q59" i="20"/>
  <c r="P59" i="20"/>
  <c r="O59" i="20"/>
  <c r="N59" i="20"/>
  <c r="M59" i="20"/>
  <c r="L59" i="20"/>
  <c r="K59" i="20"/>
  <c r="J59" i="20"/>
  <c r="I59" i="20"/>
  <c r="H59" i="20"/>
  <c r="G59" i="20"/>
  <c r="F59" i="20"/>
  <c r="F8" i="20"/>
  <c r="G8" i="20" s="1"/>
  <c r="I5" i="20"/>
  <c r="AJ59" i="19"/>
  <c r="AI59" i="19"/>
  <c r="AH59" i="19"/>
  <c r="AG59" i="19"/>
  <c r="AF59" i="19"/>
  <c r="AE59" i="19"/>
  <c r="AD59" i="19"/>
  <c r="AC59" i="19"/>
  <c r="AB59" i="19"/>
  <c r="AA59" i="19"/>
  <c r="Z59" i="19"/>
  <c r="Y59" i="19"/>
  <c r="X59" i="19"/>
  <c r="W59" i="19"/>
  <c r="V59" i="19"/>
  <c r="U59" i="19"/>
  <c r="T59" i="19"/>
  <c r="S59" i="19"/>
  <c r="R59" i="19"/>
  <c r="Q59" i="19"/>
  <c r="P59" i="19"/>
  <c r="O59" i="19"/>
  <c r="N59" i="19"/>
  <c r="M59" i="19"/>
  <c r="L59" i="19"/>
  <c r="K59" i="19"/>
  <c r="J59" i="19"/>
  <c r="I59" i="19"/>
  <c r="H59" i="19"/>
  <c r="G59" i="19"/>
  <c r="F59" i="19"/>
  <c r="F8" i="19"/>
  <c r="G8" i="19" s="1"/>
  <c r="I5" i="19"/>
  <c r="AJ59" i="18"/>
  <c r="AI59" i="18"/>
  <c r="AH59" i="18"/>
  <c r="AG59" i="18"/>
  <c r="AF59" i="18"/>
  <c r="AE59" i="18"/>
  <c r="AD59" i="18"/>
  <c r="AC59" i="18"/>
  <c r="AB59" i="18"/>
  <c r="AA59" i="18"/>
  <c r="Z59" i="18"/>
  <c r="Y59" i="18"/>
  <c r="X59" i="18"/>
  <c r="W59" i="18"/>
  <c r="V59" i="18"/>
  <c r="U59" i="18"/>
  <c r="T59" i="18"/>
  <c r="S59" i="18"/>
  <c r="R59" i="18"/>
  <c r="Q59" i="18"/>
  <c r="P59" i="18"/>
  <c r="O59" i="18"/>
  <c r="N59" i="18"/>
  <c r="M59" i="18"/>
  <c r="L59" i="18"/>
  <c r="K59" i="18"/>
  <c r="J59" i="18"/>
  <c r="I59" i="18"/>
  <c r="H59" i="18"/>
  <c r="G59" i="18"/>
  <c r="F59" i="18"/>
  <c r="F8" i="18"/>
  <c r="G8" i="18" s="1"/>
  <c r="I5" i="18"/>
  <c r="AJ59" i="17"/>
  <c r="AI59" i="17"/>
  <c r="AH59" i="17"/>
  <c r="AG59" i="17"/>
  <c r="AF59" i="17"/>
  <c r="AE59" i="17"/>
  <c r="AD59" i="17"/>
  <c r="AC59" i="17"/>
  <c r="AB59" i="17"/>
  <c r="AA59" i="17"/>
  <c r="Z59" i="17"/>
  <c r="Y59" i="17"/>
  <c r="X59" i="17"/>
  <c r="W59" i="17"/>
  <c r="V59" i="17"/>
  <c r="U59" i="17"/>
  <c r="T59" i="17"/>
  <c r="S59" i="17"/>
  <c r="R59" i="17"/>
  <c r="Q59" i="17"/>
  <c r="P59" i="17"/>
  <c r="O59" i="17"/>
  <c r="N59" i="17"/>
  <c r="M59" i="17"/>
  <c r="L59" i="17"/>
  <c r="K59" i="17"/>
  <c r="J59" i="17"/>
  <c r="I59" i="17"/>
  <c r="H59" i="17"/>
  <c r="G59" i="17"/>
  <c r="F59" i="17"/>
  <c r="F8" i="17"/>
  <c r="G8" i="17" s="1"/>
  <c r="I5" i="17"/>
  <c r="G9" i="27" l="1"/>
  <c r="H8" i="27"/>
  <c r="F9" i="27"/>
  <c r="F9" i="26"/>
  <c r="H8" i="26"/>
  <c r="G9" i="26"/>
  <c r="G9" i="25"/>
  <c r="H8" i="25"/>
  <c r="F9" i="25"/>
  <c r="H8" i="24"/>
  <c r="G9" i="24"/>
  <c r="F9" i="24"/>
  <c r="H8" i="23"/>
  <c r="G9" i="23"/>
  <c r="F9" i="23"/>
  <c r="F9" i="22"/>
  <c r="H9" i="22"/>
  <c r="I8" i="22"/>
  <c r="G9" i="22"/>
  <c r="H8" i="21"/>
  <c r="G9" i="21"/>
  <c r="F9" i="21"/>
  <c r="H8" i="20"/>
  <c r="G9" i="20"/>
  <c r="F9" i="20"/>
  <c r="H8" i="19"/>
  <c r="G9" i="19"/>
  <c r="F9" i="19"/>
  <c r="H8" i="18"/>
  <c r="G9" i="18"/>
  <c r="H8" i="17"/>
  <c r="G9" i="17"/>
  <c r="F9" i="17"/>
  <c r="I8" i="27" l="1"/>
  <c r="H9" i="27"/>
  <c r="I8" i="26"/>
  <c r="H9" i="26"/>
  <c r="I8" i="25"/>
  <c r="H9" i="25"/>
  <c r="I8" i="24"/>
  <c r="H9" i="24"/>
  <c r="I8" i="23"/>
  <c r="H9" i="23"/>
  <c r="J8" i="22"/>
  <c r="I9" i="22"/>
  <c r="I8" i="21"/>
  <c r="H9" i="21"/>
  <c r="I8" i="20"/>
  <c r="H9" i="20"/>
  <c r="I8" i="19"/>
  <c r="H9" i="19"/>
  <c r="I8" i="18"/>
  <c r="H9" i="18"/>
  <c r="I8" i="17"/>
  <c r="H9" i="17"/>
  <c r="I9" i="27" l="1"/>
  <c r="J8" i="27"/>
  <c r="J8" i="26"/>
  <c r="I9" i="26"/>
  <c r="I9" i="25"/>
  <c r="J8" i="25"/>
  <c r="J8" i="24"/>
  <c r="I9" i="24"/>
  <c r="J8" i="23"/>
  <c r="I9" i="23"/>
  <c r="K8" i="22"/>
  <c r="J9" i="22"/>
  <c r="J8" i="21"/>
  <c r="I9" i="21"/>
  <c r="I9" i="20"/>
  <c r="J8" i="20"/>
  <c r="J8" i="19"/>
  <c r="I9" i="19"/>
  <c r="J8" i="18"/>
  <c r="I9" i="18"/>
  <c r="J8" i="17"/>
  <c r="I9" i="17"/>
  <c r="J9" i="27" l="1"/>
  <c r="K8" i="27"/>
  <c r="J9" i="26"/>
  <c r="K8" i="26"/>
  <c r="J9" i="25"/>
  <c r="K8" i="25"/>
  <c r="J9" i="24"/>
  <c r="K8" i="24"/>
  <c r="J9" i="23"/>
  <c r="K8" i="23"/>
  <c r="K9" i="22"/>
  <c r="L8" i="22"/>
  <c r="J9" i="21"/>
  <c r="K8" i="21"/>
  <c r="J9" i="20"/>
  <c r="K8" i="20"/>
  <c r="J9" i="19"/>
  <c r="K8" i="19"/>
  <c r="J9" i="18"/>
  <c r="K8" i="18"/>
  <c r="J9" i="17"/>
  <c r="K8" i="17"/>
  <c r="L8" i="27" l="1"/>
  <c r="K9" i="27"/>
  <c r="K9" i="26"/>
  <c r="L8" i="26"/>
  <c r="K9" i="25"/>
  <c r="L8" i="25"/>
  <c r="K9" i="24"/>
  <c r="L8" i="24"/>
  <c r="K9" i="23"/>
  <c r="L8" i="23"/>
  <c r="L9" i="22"/>
  <c r="M8" i="22"/>
  <c r="K9" i="21"/>
  <c r="L8" i="21"/>
  <c r="L8" i="20"/>
  <c r="K9" i="20"/>
  <c r="K9" i="19"/>
  <c r="L8" i="19"/>
  <c r="K9" i="18"/>
  <c r="L8" i="18"/>
  <c r="K9" i="17"/>
  <c r="L8" i="17"/>
  <c r="M8" i="27" l="1"/>
  <c r="L9" i="27"/>
  <c r="L9" i="26"/>
  <c r="M8" i="26"/>
  <c r="M8" i="25"/>
  <c r="L9" i="25"/>
  <c r="M8" i="24"/>
  <c r="L9" i="24"/>
  <c r="L9" i="23"/>
  <c r="M8" i="23"/>
  <c r="N8" i="22"/>
  <c r="M9" i="22"/>
  <c r="L9" i="21"/>
  <c r="M8" i="21"/>
  <c r="L9" i="20"/>
  <c r="M8" i="20"/>
  <c r="M8" i="19"/>
  <c r="L9" i="19"/>
  <c r="M8" i="18"/>
  <c r="L9" i="18"/>
  <c r="L9" i="17"/>
  <c r="M8" i="17"/>
  <c r="N8" i="27" l="1"/>
  <c r="M9" i="27"/>
  <c r="N8" i="26"/>
  <c r="M9" i="26"/>
  <c r="N8" i="25"/>
  <c r="M9" i="25"/>
  <c r="N8" i="24"/>
  <c r="M9" i="24"/>
  <c r="N8" i="23"/>
  <c r="M9" i="23"/>
  <c r="O8" i="22"/>
  <c r="N9" i="22"/>
  <c r="N8" i="21"/>
  <c r="M9" i="21"/>
  <c r="N8" i="20"/>
  <c r="M9" i="20"/>
  <c r="N8" i="19"/>
  <c r="M9" i="19"/>
  <c r="M9" i="18"/>
  <c r="N8" i="18"/>
  <c r="N8" i="17"/>
  <c r="M9" i="17"/>
  <c r="O8" i="27" l="1"/>
  <c r="N9" i="27"/>
  <c r="O8" i="26"/>
  <c r="N9" i="26"/>
  <c r="O8" i="25"/>
  <c r="N9" i="25"/>
  <c r="O8" i="24"/>
  <c r="N9" i="24"/>
  <c r="O8" i="23"/>
  <c r="N9" i="23"/>
  <c r="P8" i="22"/>
  <c r="O9" i="22"/>
  <c r="O8" i="21"/>
  <c r="N9" i="21"/>
  <c r="O8" i="20"/>
  <c r="N9" i="20"/>
  <c r="O8" i="19"/>
  <c r="N9" i="19"/>
  <c r="O8" i="18"/>
  <c r="N9" i="18"/>
  <c r="O8" i="17"/>
  <c r="N9" i="17"/>
  <c r="O9" i="27" l="1"/>
  <c r="P8" i="27"/>
  <c r="P8" i="26"/>
  <c r="O9" i="26"/>
  <c r="P8" i="25"/>
  <c r="O9" i="25"/>
  <c r="P8" i="24"/>
  <c r="O9" i="24"/>
  <c r="P8" i="23"/>
  <c r="O9" i="23"/>
  <c r="Q8" i="22"/>
  <c r="P9" i="22"/>
  <c r="P8" i="21"/>
  <c r="O9" i="21"/>
  <c r="P8" i="20"/>
  <c r="O9" i="20"/>
  <c r="P8" i="19"/>
  <c r="O9" i="19"/>
  <c r="P8" i="18"/>
  <c r="O9" i="18"/>
  <c r="P8" i="17"/>
  <c r="O9" i="17"/>
  <c r="Q8" i="27" l="1"/>
  <c r="P9" i="27"/>
  <c r="Q8" i="26"/>
  <c r="P9" i="26"/>
  <c r="Q8" i="25"/>
  <c r="P9" i="25"/>
  <c r="Q8" i="24"/>
  <c r="P9" i="24"/>
  <c r="Q8" i="23"/>
  <c r="P9" i="23"/>
  <c r="R8" i="22"/>
  <c r="Q9" i="22"/>
  <c r="Q8" i="21"/>
  <c r="P9" i="21"/>
  <c r="Q8" i="20"/>
  <c r="P9" i="20"/>
  <c r="Q8" i="19"/>
  <c r="P9" i="19"/>
  <c r="Q8" i="18"/>
  <c r="P9" i="18"/>
  <c r="Q8" i="17"/>
  <c r="P9" i="17"/>
  <c r="Q9" i="27" l="1"/>
  <c r="R8" i="27"/>
  <c r="R8" i="26"/>
  <c r="Q9" i="26"/>
  <c r="Q9" i="25"/>
  <c r="R8" i="25"/>
  <c r="R8" i="24"/>
  <c r="Q9" i="24"/>
  <c r="R8" i="23"/>
  <c r="Q9" i="23"/>
  <c r="R9" i="22"/>
  <c r="S8" i="22"/>
  <c r="R8" i="21"/>
  <c r="Q9" i="21"/>
  <c r="Q9" i="20"/>
  <c r="R8" i="20"/>
  <c r="R8" i="19"/>
  <c r="Q9" i="19"/>
  <c r="R8" i="18"/>
  <c r="Q9" i="18"/>
  <c r="R8" i="17"/>
  <c r="Q9" i="17"/>
  <c r="R9" i="27" l="1"/>
  <c r="S8" i="27"/>
  <c r="R9" i="26"/>
  <c r="S8" i="26"/>
  <c r="R9" i="25"/>
  <c r="S8" i="25"/>
  <c r="R9" i="24"/>
  <c r="S8" i="24"/>
  <c r="R9" i="23"/>
  <c r="S8" i="23"/>
  <c r="S9" i="22"/>
  <c r="T8" i="22"/>
  <c r="R9" i="21"/>
  <c r="S8" i="21"/>
  <c r="R9" i="20"/>
  <c r="S8" i="20"/>
  <c r="R9" i="19"/>
  <c r="S8" i="19"/>
  <c r="R9" i="18"/>
  <c r="S8" i="18"/>
  <c r="S8" i="17"/>
  <c r="R9" i="17"/>
  <c r="T8" i="27" l="1"/>
  <c r="S9" i="27"/>
  <c r="S9" i="26"/>
  <c r="T8" i="26"/>
  <c r="T8" i="25"/>
  <c r="S9" i="25"/>
  <c r="S9" i="24"/>
  <c r="T8" i="24"/>
  <c r="S9" i="23"/>
  <c r="T8" i="23"/>
  <c r="U8" i="22"/>
  <c r="T9" i="22"/>
  <c r="S9" i="21"/>
  <c r="T8" i="21"/>
  <c r="S9" i="20"/>
  <c r="T8" i="20"/>
  <c r="S9" i="19"/>
  <c r="T8" i="19"/>
  <c r="S9" i="18"/>
  <c r="T8" i="18"/>
  <c r="S9" i="17"/>
  <c r="T8" i="17"/>
  <c r="U8" i="27" l="1"/>
  <c r="T9" i="27"/>
  <c r="U8" i="26"/>
  <c r="T9" i="26"/>
  <c r="U8" i="25"/>
  <c r="T9" i="25"/>
  <c r="T9" i="24"/>
  <c r="U8" i="24"/>
  <c r="T9" i="23"/>
  <c r="U8" i="23"/>
  <c r="U9" i="22"/>
  <c r="V8" i="22"/>
  <c r="T9" i="21"/>
  <c r="U8" i="21"/>
  <c r="T9" i="20"/>
  <c r="U8" i="20"/>
  <c r="U8" i="19"/>
  <c r="T9" i="19"/>
  <c r="U8" i="18"/>
  <c r="T9" i="18"/>
  <c r="T9" i="17"/>
  <c r="U8" i="17"/>
  <c r="F3" i="2"/>
  <c r="F3" i="17"/>
  <c r="C31" i="15"/>
  <c r="C35" i="15"/>
  <c r="C36" i="15"/>
  <c r="C40" i="15"/>
  <c r="F3" i="23" l="1"/>
  <c r="H36" i="15"/>
  <c r="F3" i="27"/>
  <c r="H40" i="15"/>
  <c r="F3" i="22"/>
  <c r="H35" i="15"/>
  <c r="F3" i="18"/>
  <c r="H31" i="15"/>
  <c r="F16" i="15" s="1"/>
  <c r="F18" i="15"/>
  <c r="F17" i="15"/>
  <c r="E36" i="15"/>
  <c r="E33" i="15"/>
  <c r="E32" i="15"/>
  <c r="E39" i="15"/>
  <c r="E31" i="15"/>
  <c r="E34" i="15"/>
  <c r="E40" i="15"/>
  <c r="E35" i="15"/>
  <c r="E38" i="15"/>
  <c r="E37" i="15"/>
  <c r="V8" i="27"/>
  <c r="U9" i="27"/>
  <c r="V8" i="26"/>
  <c r="U9" i="26"/>
  <c r="U9" i="25"/>
  <c r="V8" i="25"/>
  <c r="V8" i="24"/>
  <c r="U9" i="24"/>
  <c r="V8" i="23"/>
  <c r="U9" i="23"/>
  <c r="W8" i="22"/>
  <c r="V9" i="22"/>
  <c r="V8" i="21"/>
  <c r="U9" i="21"/>
  <c r="U9" i="20"/>
  <c r="V8" i="20"/>
  <c r="V8" i="19"/>
  <c r="U9" i="19"/>
  <c r="U9" i="18"/>
  <c r="V8" i="18"/>
  <c r="V8" i="17"/>
  <c r="U9" i="17"/>
  <c r="F15" i="15" l="1" a="1"/>
  <c r="F15" i="15" s="1"/>
  <c r="W8" i="27"/>
  <c r="V9" i="27"/>
  <c r="W8" i="26"/>
  <c r="V9" i="26"/>
  <c r="W8" i="25"/>
  <c r="V9" i="25"/>
  <c r="W8" i="24"/>
  <c r="V9" i="24"/>
  <c r="W8" i="23"/>
  <c r="V9" i="23"/>
  <c r="X8" i="22"/>
  <c r="W9" i="22"/>
  <c r="W8" i="21"/>
  <c r="V9" i="21"/>
  <c r="W8" i="20"/>
  <c r="V9" i="20"/>
  <c r="W8" i="19"/>
  <c r="V9" i="19"/>
  <c r="W8" i="18"/>
  <c r="V9" i="18"/>
  <c r="W8" i="17"/>
  <c r="V9" i="17"/>
  <c r="X8" i="27" l="1"/>
  <c r="W9" i="27"/>
  <c r="X8" i="26"/>
  <c r="W9" i="26"/>
  <c r="W9" i="25"/>
  <c r="X8" i="25"/>
  <c r="X8" i="24"/>
  <c r="W9" i="24"/>
  <c r="X8" i="23"/>
  <c r="W9" i="23"/>
  <c r="X9" i="22"/>
  <c r="Y8" i="22"/>
  <c r="X8" i="21"/>
  <c r="W9" i="21"/>
  <c r="X8" i="20"/>
  <c r="W9" i="20"/>
  <c r="X8" i="19"/>
  <c r="W9" i="19"/>
  <c r="X8" i="18"/>
  <c r="W9" i="18"/>
  <c r="X8" i="17"/>
  <c r="W9" i="17"/>
  <c r="Y8" i="27" l="1"/>
  <c r="X9" i="27"/>
  <c r="Y8" i="26"/>
  <c r="X9" i="26"/>
  <c r="Y8" i="25"/>
  <c r="X9" i="25"/>
  <c r="Y8" i="24"/>
  <c r="X9" i="24"/>
  <c r="Y8" i="23"/>
  <c r="X9" i="23"/>
  <c r="Z8" i="22"/>
  <c r="Y9" i="22"/>
  <c r="Y8" i="21"/>
  <c r="X9" i="21"/>
  <c r="Y8" i="20"/>
  <c r="X9" i="20"/>
  <c r="Y8" i="19"/>
  <c r="X9" i="19"/>
  <c r="Y8" i="18"/>
  <c r="X9" i="18"/>
  <c r="Y8" i="17"/>
  <c r="X9" i="17"/>
  <c r="Y9" i="27" l="1"/>
  <c r="Z8" i="27"/>
  <c r="Z8" i="26"/>
  <c r="Y9" i="26"/>
  <c r="Y9" i="25"/>
  <c r="Z8" i="25"/>
  <c r="Z8" i="24"/>
  <c r="Y9" i="24"/>
  <c r="Z8" i="23"/>
  <c r="Y9" i="23"/>
  <c r="Z9" i="22"/>
  <c r="AA8" i="22"/>
  <c r="Z8" i="21"/>
  <c r="Y9" i="21"/>
  <c r="Y9" i="20"/>
  <c r="Z8" i="20"/>
  <c r="Z8" i="19"/>
  <c r="Y9" i="19"/>
  <c r="Z8" i="18"/>
  <c r="Y9" i="18"/>
  <c r="Z8" i="17"/>
  <c r="Y9" i="17"/>
  <c r="Z9" i="27" l="1"/>
  <c r="AA8" i="27"/>
  <c r="Z9" i="26"/>
  <c r="AA8" i="26"/>
  <c r="Z9" i="25"/>
  <c r="AA8" i="25"/>
  <c r="Z9" i="24"/>
  <c r="AA8" i="24"/>
  <c r="Z9" i="23"/>
  <c r="AA8" i="23"/>
  <c r="AA9" i="22"/>
  <c r="AB8" i="22"/>
  <c r="Z9" i="21"/>
  <c r="AA8" i="21"/>
  <c r="Z9" i="20"/>
  <c r="AA8" i="20"/>
  <c r="Z9" i="19"/>
  <c r="AA8" i="19"/>
  <c r="Z9" i="18"/>
  <c r="AA8" i="18"/>
  <c r="Z9" i="17"/>
  <c r="AA8" i="17"/>
  <c r="AJ59" i="2"/>
  <c r="AI59" i="2"/>
  <c r="AH59" i="2"/>
  <c r="AG59" i="2"/>
  <c r="AF59" i="2"/>
  <c r="AE59" i="2"/>
  <c r="AD59" i="2"/>
  <c r="AC59" i="2"/>
  <c r="AB59" i="2"/>
  <c r="AA59" i="2"/>
  <c r="Z59" i="2"/>
  <c r="Y59" i="2"/>
  <c r="X59" i="2"/>
  <c r="W59" i="2"/>
  <c r="V59" i="2"/>
  <c r="U59" i="2"/>
  <c r="T59" i="2"/>
  <c r="S59" i="2"/>
  <c r="R59" i="2"/>
  <c r="Q59" i="2"/>
  <c r="P59" i="2"/>
  <c r="O59" i="2"/>
  <c r="N59" i="2"/>
  <c r="M59" i="2"/>
  <c r="L59" i="2"/>
  <c r="K59" i="2"/>
  <c r="J59" i="2"/>
  <c r="I59" i="2"/>
  <c r="H59" i="2"/>
  <c r="G59" i="2"/>
  <c r="F59" i="2"/>
  <c r="F8" i="2"/>
  <c r="F9" i="2" s="1"/>
  <c r="AB8" i="27" l="1"/>
  <c r="AA9" i="27"/>
  <c r="AA9" i="26"/>
  <c r="AB8" i="26"/>
  <c r="AA9" i="25"/>
  <c r="AB8" i="25"/>
  <c r="AA9" i="24"/>
  <c r="AB8" i="24"/>
  <c r="AA9" i="23"/>
  <c r="AB8" i="23"/>
  <c r="AC8" i="22"/>
  <c r="AB9" i="22"/>
  <c r="AA9" i="21"/>
  <c r="AB8" i="21"/>
  <c r="AB8" i="20"/>
  <c r="AA9" i="20"/>
  <c r="AA9" i="19"/>
  <c r="AB8" i="19"/>
  <c r="AA9" i="18"/>
  <c r="AB8" i="18"/>
  <c r="AA9" i="17"/>
  <c r="AB8" i="17"/>
  <c r="G8" i="2"/>
  <c r="AC8" i="27" l="1"/>
  <c r="AB9" i="27"/>
  <c r="AC8" i="26"/>
  <c r="AB9" i="26"/>
  <c r="AC8" i="25"/>
  <c r="AB9" i="25"/>
  <c r="AB9" i="24"/>
  <c r="AC8" i="24"/>
  <c r="AB9" i="23"/>
  <c r="AC8" i="23"/>
  <c r="AC9" i="22"/>
  <c r="AD8" i="22"/>
  <c r="AB9" i="21"/>
  <c r="AC8" i="21"/>
  <c r="AB9" i="20"/>
  <c r="AC8" i="20"/>
  <c r="AC8" i="19"/>
  <c r="AB9" i="19"/>
  <c r="AC8" i="18"/>
  <c r="AB9" i="18"/>
  <c r="AB9" i="17"/>
  <c r="AC8" i="17"/>
  <c r="G9" i="2"/>
  <c r="H8" i="2"/>
  <c r="AD8" i="27" l="1"/>
  <c r="AC9" i="27"/>
  <c r="AD8" i="26"/>
  <c r="AC9" i="26"/>
  <c r="AD8" i="25"/>
  <c r="AC9" i="25"/>
  <c r="AD8" i="24"/>
  <c r="AC9" i="24"/>
  <c r="AD8" i="23"/>
  <c r="AC9" i="23"/>
  <c r="AE8" i="22"/>
  <c r="AD9" i="22"/>
  <c r="AD8" i="21"/>
  <c r="AC9" i="21"/>
  <c r="AC9" i="20"/>
  <c r="AD8" i="20"/>
  <c r="AD8" i="19"/>
  <c r="AC9" i="19"/>
  <c r="AC9" i="18"/>
  <c r="AD8" i="18"/>
  <c r="AD8" i="17"/>
  <c r="AC9" i="17"/>
  <c r="I8" i="2"/>
  <c r="H9" i="2"/>
  <c r="AE8" i="27" l="1"/>
  <c r="AD9" i="27"/>
  <c r="AE8" i="26"/>
  <c r="AD9" i="26"/>
  <c r="AE8" i="25"/>
  <c r="AD9" i="25"/>
  <c r="AE8" i="24"/>
  <c r="AD9" i="24"/>
  <c r="AE8" i="23"/>
  <c r="AD9" i="23"/>
  <c r="AF8" i="22"/>
  <c r="AE9" i="22"/>
  <c r="AE8" i="21"/>
  <c r="AD9" i="21"/>
  <c r="AE8" i="20"/>
  <c r="AD9" i="20"/>
  <c r="AE8" i="19"/>
  <c r="AD9" i="19"/>
  <c r="AE8" i="18"/>
  <c r="AD9" i="18"/>
  <c r="AE8" i="17"/>
  <c r="AD9" i="17"/>
  <c r="I9" i="2"/>
  <c r="J8" i="2"/>
  <c r="AE9" i="27" l="1"/>
  <c r="AF8" i="27"/>
  <c r="AF8" i="26"/>
  <c r="AE9" i="26"/>
  <c r="AF8" i="25"/>
  <c r="AE9" i="25"/>
  <c r="AF8" i="24"/>
  <c r="AE9" i="24"/>
  <c r="AF8" i="23"/>
  <c r="AE9" i="23"/>
  <c r="AG8" i="22"/>
  <c r="AF9" i="22"/>
  <c r="AF8" i="21"/>
  <c r="AE9" i="21"/>
  <c r="AF8" i="20"/>
  <c r="AE9" i="20"/>
  <c r="AF8" i="19"/>
  <c r="AE9" i="19"/>
  <c r="AF8" i="18"/>
  <c r="AE9" i="18"/>
  <c r="AF8" i="17"/>
  <c r="AE9" i="17"/>
  <c r="K8" i="2"/>
  <c r="J9" i="2"/>
  <c r="AG8" i="27" l="1"/>
  <c r="AF9" i="27"/>
  <c r="AG8" i="26"/>
  <c r="AF9" i="26"/>
  <c r="AG8" i="25"/>
  <c r="AF9" i="25"/>
  <c r="AG8" i="24"/>
  <c r="AF9" i="24"/>
  <c r="AG8" i="23"/>
  <c r="AF9" i="23"/>
  <c r="AH8" i="22"/>
  <c r="AG9" i="22"/>
  <c r="AG8" i="21"/>
  <c r="AF9" i="21"/>
  <c r="AG8" i="20"/>
  <c r="AF9" i="20"/>
  <c r="AG8" i="19"/>
  <c r="AF9" i="19"/>
  <c r="AG8" i="18"/>
  <c r="AF9" i="18"/>
  <c r="AG8" i="17"/>
  <c r="AF9" i="17"/>
  <c r="L8" i="2"/>
  <c r="K9" i="2"/>
  <c r="AG9" i="27" l="1"/>
  <c r="AH8" i="27"/>
  <c r="AH8" i="26"/>
  <c r="AG9" i="26"/>
  <c r="AH8" i="25"/>
  <c r="AG9" i="25"/>
  <c r="AH8" i="24"/>
  <c r="AG9" i="24"/>
  <c r="AH8" i="23"/>
  <c r="AG9" i="23"/>
  <c r="AI8" i="22"/>
  <c r="AH9" i="22"/>
  <c r="AH8" i="21"/>
  <c r="AG9" i="21"/>
  <c r="AG9" i="20"/>
  <c r="AH8" i="20"/>
  <c r="AH8" i="19"/>
  <c r="AG9" i="19"/>
  <c r="AH8" i="18"/>
  <c r="AG9" i="18"/>
  <c r="AH8" i="17"/>
  <c r="AG9" i="17"/>
  <c r="M8" i="2"/>
  <c r="L9" i="2"/>
  <c r="AH9" i="27" l="1"/>
  <c r="AI8" i="27"/>
  <c r="AH9" i="26"/>
  <c r="AI8" i="26"/>
  <c r="AH9" i="25"/>
  <c r="AI8" i="25"/>
  <c r="AH9" i="24"/>
  <c r="AI8" i="24"/>
  <c r="AH9" i="23"/>
  <c r="AI8" i="23"/>
  <c r="AI9" i="22"/>
  <c r="AJ8" i="22"/>
  <c r="AJ9" i="22" s="1"/>
  <c r="AI8" i="21"/>
  <c r="AH9" i="21"/>
  <c r="AH9" i="20"/>
  <c r="AI8" i="20"/>
  <c r="AH9" i="19"/>
  <c r="AI8" i="19"/>
  <c r="AH9" i="18"/>
  <c r="AI8" i="18"/>
  <c r="AH9" i="17"/>
  <c r="AI8" i="17"/>
  <c r="N8" i="2"/>
  <c r="M9" i="2"/>
  <c r="AJ8" i="27" l="1"/>
  <c r="AJ9" i="27" s="1"/>
  <c r="AI9" i="27"/>
  <c r="AI9" i="26"/>
  <c r="AJ8" i="26"/>
  <c r="AJ9" i="26" s="1"/>
  <c r="AI9" i="25"/>
  <c r="AJ8" i="25"/>
  <c r="AJ9" i="25" s="1"/>
  <c r="AI9" i="24"/>
  <c r="AJ8" i="24"/>
  <c r="AJ9" i="24" s="1"/>
  <c r="AI9" i="23"/>
  <c r="AJ8" i="23"/>
  <c r="AJ9" i="23" s="1"/>
  <c r="AI9" i="21"/>
  <c r="AJ8" i="21"/>
  <c r="AJ9" i="21" s="1"/>
  <c r="AJ8" i="20"/>
  <c r="AJ9" i="20" s="1"/>
  <c r="AI9" i="20"/>
  <c r="AI9" i="19"/>
  <c r="AJ8" i="19"/>
  <c r="AJ9" i="19" s="1"/>
  <c r="AI9" i="18"/>
  <c r="AJ8" i="18"/>
  <c r="AJ9" i="18" s="1"/>
  <c r="AI9" i="17"/>
  <c r="AJ8" i="17"/>
  <c r="AJ9" i="17" s="1"/>
  <c r="N9" i="2"/>
  <c r="O8" i="2"/>
  <c r="O9" i="2" l="1"/>
  <c r="P8" i="2"/>
  <c r="Q8" i="2" l="1"/>
  <c r="P9" i="2"/>
  <c r="Q9" i="2" l="1"/>
  <c r="R8" i="2"/>
  <c r="S8" i="2" l="1"/>
  <c r="R9" i="2"/>
  <c r="T8" i="2" l="1"/>
  <c r="S9" i="2"/>
  <c r="U8" i="2" l="1"/>
  <c r="T9" i="2"/>
  <c r="V8" i="2" l="1"/>
  <c r="U9" i="2"/>
  <c r="V9" i="2" l="1"/>
  <c r="W8" i="2"/>
  <c r="W9" i="2" l="1"/>
  <c r="X8" i="2"/>
  <c r="X9" i="2" l="1"/>
  <c r="Y8" i="2"/>
  <c r="Z8" i="2" l="1"/>
  <c r="Y9" i="2"/>
  <c r="AA8" i="2" l="1"/>
  <c r="Z9" i="2"/>
  <c r="AB8" i="2" l="1"/>
  <c r="AA9" i="2"/>
  <c r="AC8" i="2" l="1"/>
  <c r="AB9" i="2"/>
  <c r="AD8" i="2" l="1"/>
  <c r="AC9" i="2"/>
  <c r="AD9" i="2" l="1"/>
  <c r="AE8" i="2"/>
  <c r="AE9" i="2" l="1"/>
  <c r="AF8" i="2"/>
  <c r="AG8" i="2" l="1"/>
  <c r="AF9" i="2"/>
  <c r="AG9" i="2" l="1"/>
  <c r="AH8" i="2"/>
  <c r="AI8" i="2" l="1"/>
  <c r="AH9" i="2"/>
  <c r="AJ8" i="2" l="1"/>
  <c r="AJ9" i="2" s="1"/>
  <c r="AI9" i="2"/>
</calcChain>
</file>

<file path=xl/sharedStrings.xml><?xml version="1.0" encoding="utf-8"?>
<sst xmlns="http://schemas.openxmlformats.org/spreadsheetml/2006/main" count="1165" uniqueCount="70">
  <si>
    <t>～</t>
    <phoneticPr fontId="2"/>
  </si>
  <si>
    <t>kWh</t>
  </si>
  <si>
    <t>～</t>
  </si>
  <si>
    <t>24:00</t>
  </si>
  <si>
    <t>コマ</t>
    <phoneticPr fontId="3"/>
  </si>
  <si>
    <t>時刻</t>
    <rPh sb="0" eb="2">
      <t>ジコク</t>
    </rPh>
    <phoneticPr fontId="2"/>
  </si>
  <si>
    <t>曜日</t>
    <rPh sb="0" eb="2">
      <t>ヨウビ</t>
    </rPh>
    <phoneticPr fontId="2"/>
  </si>
  <si>
    <t>月日</t>
    <rPh sb="0" eb="2">
      <t>ツキヒ</t>
    </rPh>
    <phoneticPr fontId="2"/>
  </si>
  <si>
    <t>計</t>
    <rPh sb="0" eb="1">
      <t>ケイ</t>
    </rPh>
    <phoneticPr fontId="5"/>
  </si>
  <si>
    <t>＜取引条件＞</t>
    <rPh sb="1" eb="5">
      <t>トリヒキジョウケン</t>
    </rPh>
    <phoneticPr fontId="11"/>
  </si>
  <si>
    <t>条件②：月間利用率</t>
    <rPh sb="0" eb="2">
      <t>ジョウケン</t>
    </rPh>
    <rPh sb="4" eb="6">
      <t>ゲッカン</t>
    </rPh>
    <rPh sb="6" eb="8">
      <t>リヨウ</t>
    </rPh>
    <rPh sb="8" eb="9">
      <t>リツ</t>
    </rPh>
    <phoneticPr fontId="11"/>
  </si>
  <si>
    <t>条件③：常時受給電力</t>
    <rPh sb="0" eb="2">
      <t>ジョウケン</t>
    </rPh>
    <rPh sb="4" eb="6">
      <t>ジョウジ</t>
    </rPh>
    <rPh sb="6" eb="8">
      <t>ジュキュウ</t>
    </rPh>
    <rPh sb="8" eb="10">
      <t>デンリョク</t>
    </rPh>
    <rPh sb="9" eb="10">
      <t>ジュデン</t>
    </rPh>
    <phoneticPr fontId="11"/>
  </si>
  <si>
    <t>＜記入方法＞</t>
    <rPh sb="1" eb="3">
      <t>キニュウ</t>
    </rPh>
    <rPh sb="3" eb="5">
      <t>ホウホウ</t>
    </rPh>
    <phoneticPr fontId="11"/>
  </si>
  <si>
    <t>＜取引条件チェック項目＞</t>
    <rPh sb="1" eb="3">
      <t>トリヒキ</t>
    </rPh>
    <rPh sb="3" eb="5">
      <t>ジョウケン</t>
    </rPh>
    <rPh sb="9" eb="11">
      <t>コウモク</t>
    </rPh>
    <phoneticPr fontId="11"/>
  </si>
  <si>
    <t>(MW)</t>
    <phoneticPr fontId="11"/>
  </si>
  <si>
    <t>受給電力量(kWh)</t>
    <rPh sb="0" eb="5">
      <t>ジュキュウデンリョクリョウ</t>
    </rPh>
    <phoneticPr fontId="11"/>
  </si>
  <si>
    <t>利用率(％)</t>
    <rPh sb="0" eb="2">
      <t>リヨウ</t>
    </rPh>
    <rPh sb="2" eb="3">
      <t>リツ</t>
    </rPh>
    <phoneticPr fontId="11"/>
  </si>
  <si>
    <t>日数</t>
    <rPh sb="0" eb="2">
      <t>ニッスウ</t>
    </rPh>
    <phoneticPr fontId="11"/>
  </si>
  <si>
    <t>未入力コマ数</t>
    <rPh sb="0" eb="3">
      <t>ミニュウリョク</t>
    </rPh>
    <rPh sb="5" eb="6">
      <t>スウ</t>
    </rPh>
    <phoneticPr fontId="11"/>
  </si>
  <si>
    <t>常時受給電力量</t>
    <rPh sb="0" eb="2">
      <t>ジョウジ</t>
    </rPh>
    <rPh sb="2" eb="4">
      <t>ジュキュウ</t>
    </rPh>
    <rPh sb="4" eb="7">
      <t>デンリョクリョウ</t>
    </rPh>
    <phoneticPr fontId="11"/>
  </si>
  <si>
    <t>50kWh単位で入力</t>
    <rPh sb="5" eb="7">
      <t>タンイ</t>
    </rPh>
    <rPh sb="8" eb="10">
      <t>ニュウリョク</t>
    </rPh>
    <phoneticPr fontId="11"/>
  </si>
  <si>
    <t>超過コマ数</t>
    <rPh sb="0" eb="2">
      <t>チョウカ</t>
    </rPh>
    <rPh sb="4" eb="5">
      <t>スウ</t>
    </rPh>
    <phoneticPr fontId="11"/>
  </si>
  <si>
    <t>未達コマ数</t>
    <rPh sb="0" eb="2">
      <t>ミタツ</t>
    </rPh>
    <rPh sb="4" eb="5">
      <t>スウ</t>
    </rPh>
    <phoneticPr fontId="11"/>
  </si>
  <si>
    <t>されていないコマ数</t>
    <rPh sb="8" eb="9">
      <t>スウ</t>
    </rPh>
    <phoneticPr fontId="11"/>
  </si>
  <si>
    <t>期間</t>
    <phoneticPr fontId="3"/>
  </si>
  <si>
    <t>kWhです。</t>
    <phoneticPr fontId="11"/>
  </si>
  <si>
    <t>受給電力量(kWh)</t>
    <rPh sb="0" eb="2">
      <t>ジュキュウ</t>
    </rPh>
    <rPh sb="2" eb="4">
      <t>デンリョク</t>
    </rPh>
    <rPh sb="4" eb="5">
      <t>リョウ</t>
    </rPh>
    <phoneticPr fontId="2"/>
  </si>
  <si>
    <t>月間利用率が30％～60％になるように設定</t>
    <rPh sb="0" eb="2">
      <t>ゲッカン</t>
    </rPh>
    <rPh sb="2" eb="4">
      <t>リヨウ</t>
    </rPh>
    <rPh sb="4" eb="5">
      <t>リツ</t>
    </rPh>
    <rPh sb="19" eb="21">
      <t>セッテイ</t>
    </rPh>
    <phoneticPr fontId="11"/>
  </si>
  <si>
    <t>月間利用率が30％～60％に設定されている。</t>
    <rPh sb="0" eb="2">
      <t>ゲッカン</t>
    </rPh>
    <rPh sb="2" eb="4">
      <t>リヨウ</t>
    </rPh>
    <rPh sb="4" eb="5">
      <t>リツ</t>
    </rPh>
    <rPh sb="14" eb="16">
      <t>セッテイ</t>
    </rPh>
    <phoneticPr fontId="11"/>
  </si>
  <si>
    <t>日付</t>
    <rPh sb="0" eb="2">
      <t>ヒヅケ</t>
    </rPh>
    <phoneticPr fontId="2"/>
  </si>
  <si>
    <t>祝日</t>
    <rPh sb="0" eb="2">
      <t>シュクジツ</t>
    </rPh>
    <phoneticPr fontId="2"/>
  </si>
  <si>
    <t>昭和の日</t>
  </si>
  <si>
    <t>休日</t>
    <rPh sb="0" eb="2">
      <t>キュウジツ</t>
    </rPh>
    <phoneticPr fontId="2"/>
  </si>
  <si>
    <t>憲法記念日</t>
  </si>
  <si>
    <t>みどりの日</t>
  </si>
  <si>
    <t>こどもの日</t>
  </si>
  <si>
    <t>振替休日</t>
  </si>
  <si>
    <t>海の日</t>
  </si>
  <si>
    <t>山の日</t>
  </si>
  <si>
    <t>敬老の日</t>
  </si>
  <si>
    <t>秋分の日</t>
  </si>
  <si>
    <t>スポーツの日</t>
  </si>
  <si>
    <t>文化の日</t>
  </si>
  <si>
    <t>勤労感謝の日</t>
  </si>
  <si>
    <t>元日</t>
  </si>
  <si>
    <t>成人の日</t>
  </si>
  <si>
    <t>建国記念の日</t>
  </si>
  <si>
    <t>天皇誕生日</t>
  </si>
  <si>
    <t>春分の日</t>
  </si>
  <si>
    <t>kWh</t>
    <phoneticPr fontId="2"/>
  </si>
  <si>
    <t>電力卸取引希望申込書（単年卸）補紙　小売電気事業者指定型（プラン２）受給計画等記載フォーマット</t>
    <phoneticPr fontId="11"/>
  </si>
  <si>
    <t>右枠に記入してください（２MW単位）。</t>
    <rPh sb="0" eb="1">
      <t>ミギ</t>
    </rPh>
    <rPh sb="1" eb="2">
      <t>ワク</t>
    </rPh>
    <rPh sb="3" eb="5">
      <t>キニュウ</t>
    </rPh>
    <phoneticPr fontId="3"/>
  </si>
  <si>
    <t>条件①：受給電力の月別比率</t>
    <rPh sb="0" eb="2">
      <t>ジョウケン</t>
    </rPh>
    <rPh sb="4" eb="6">
      <t>ジュキュウ</t>
    </rPh>
    <rPh sb="6" eb="8">
      <t>デンリョク</t>
    </rPh>
    <rPh sb="9" eb="11">
      <t>ツキベツ</t>
    </rPh>
    <rPh sb="11" eb="13">
      <t>ヒリツ</t>
    </rPh>
    <phoneticPr fontId="11"/>
  </si>
  <si>
    <t>通常月の受給電力を記入すると、各月の受給電力が自動入力されます。</t>
    <rPh sb="0" eb="2">
      <t>ツウジョウ</t>
    </rPh>
    <rPh sb="2" eb="3">
      <t>ツキ</t>
    </rPh>
    <rPh sb="4" eb="8">
      <t>ジュキュウデンリョク</t>
    </rPh>
    <rPh sb="9" eb="11">
      <t>キニュウ</t>
    </rPh>
    <rPh sb="15" eb="17">
      <t>カクツキ</t>
    </rPh>
    <rPh sb="18" eb="22">
      <t>ジュキュウデンリョク</t>
    </rPh>
    <rPh sb="23" eb="25">
      <t>ジドウ</t>
    </rPh>
    <rPh sb="25" eb="27">
      <t>ニュウリョク</t>
    </rPh>
    <phoneticPr fontId="11"/>
  </si>
  <si>
    <t>夏季、冬季の受給電力の25％以上が常時受給となるよう設定されている。</t>
    <rPh sb="0" eb="2">
      <t>カキ</t>
    </rPh>
    <rPh sb="3" eb="5">
      <t>トウキ</t>
    </rPh>
    <rPh sb="6" eb="8">
      <t>ジュキュウ</t>
    </rPh>
    <rPh sb="8" eb="10">
      <t>デンリョク</t>
    </rPh>
    <rPh sb="14" eb="16">
      <t>イジョウ</t>
    </rPh>
    <rPh sb="17" eb="19">
      <t>ジョウジ</t>
    </rPh>
    <rPh sb="19" eb="21">
      <t>ジュキュウ</t>
    </rPh>
    <rPh sb="26" eb="28">
      <t>セッテイ</t>
    </rPh>
    <phoneticPr fontId="11"/>
  </si>
  <si>
    <t>受給電力(kW)</t>
    <rPh sb="0" eb="2">
      <t>ジュキュウ</t>
    </rPh>
    <rPh sb="2" eb="4">
      <t>デンリョク</t>
    </rPh>
    <phoneticPr fontId="11"/>
  </si>
  <si>
    <t>受給電力</t>
    <rPh sb="0" eb="2">
      <t>ジュキュウ</t>
    </rPh>
    <rPh sb="2" eb="4">
      <t>デンリョク</t>
    </rPh>
    <phoneticPr fontId="11"/>
  </si>
  <si>
    <t>受給電力量（上限）</t>
    <rPh sb="0" eb="2">
      <t>ジュキュウ</t>
    </rPh>
    <rPh sb="2" eb="4">
      <t>デンリョク</t>
    </rPh>
    <rPh sb="4" eb="5">
      <t>リョウ</t>
    </rPh>
    <rPh sb="6" eb="8">
      <t>ジョウゲン</t>
    </rPh>
    <phoneticPr fontId="3"/>
  </si>
  <si>
    <t>常時受給電力量（下限）</t>
    <rPh sb="0" eb="7">
      <t>ジョウジジュキュウデンリョクリョウ</t>
    </rPh>
    <rPh sb="8" eb="10">
      <t>カゲン</t>
    </rPh>
    <phoneticPr fontId="2"/>
  </si>
  <si>
    <r>
      <rPr>
        <sz val="11"/>
        <rFont val="ＭＳ Ｐゴシック"/>
        <family val="3"/>
        <charset val="128"/>
      </rPr>
      <t>７月～９月を夏季、12月～２月を冬季、それ以外の月を通常月として、通常月の受給電力を１としたとき、夏季、冬季の受給電力が1.6になるように設定</t>
    </r>
    <rPh sb="1" eb="2">
      <t>ガツ</t>
    </rPh>
    <rPh sb="4" eb="5">
      <t>ガツ</t>
    </rPh>
    <rPh sb="6" eb="8">
      <t>カキ</t>
    </rPh>
    <rPh sb="11" eb="12">
      <t>ガツ</t>
    </rPh>
    <rPh sb="14" eb="15">
      <t>ガツ</t>
    </rPh>
    <rPh sb="16" eb="18">
      <t>トウキ</t>
    </rPh>
    <rPh sb="21" eb="23">
      <t>イガイ</t>
    </rPh>
    <rPh sb="24" eb="25">
      <t>ツキ</t>
    </rPh>
    <rPh sb="26" eb="28">
      <t>ツウジョウ</t>
    </rPh>
    <rPh sb="28" eb="29">
      <t>ツキ</t>
    </rPh>
    <rPh sb="33" eb="35">
      <t>ツウジョウ</t>
    </rPh>
    <rPh sb="35" eb="36">
      <t>ツキ</t>
    </rPh>
    <rPh sb="37" eb="39">
      <t>ジュキュウ</t>
    </rPh>
    <rPh sb="39" eb="41">
      <t>デンリョク</t>
    </rPh>
    <rPh sb="49" eb="51">
      <t>カキ</t>
    </rPh>
    <rPh sb="52" eb="54">
      <t>トウキ</t>
    </rPh>
    <rPh sb="55" eb="57">
      <t>ジュキュウ</t>
    </rPh>
    <rPh sb="57" eb="59">
      <t>デンリョク</t>
    </rPh>
    <rPh sb="69" eb="71">
      <t>セッテイ</t>
    </rPh>
    <phoneticPr fontId="11"/>
  </si>
  <si>
    <r>
      <t>夏季、冬季の受給電力の25％をすべての</t>
    </r>
    <r>
      <rPr>
        <sz val="11"/>
        <rFont val="ＭＳ Ｐゴシック"/>
        <family val="3"/>
        <charset val="128"/>
      </rPr>
      <t>30分コマで受給するように設定</t>
    </r>
    <rPh sb="0" eb="2">
      <t>カキ</t>
    </rPh>
    <rPh sb="3" eb="5">
      <t>トウキ</t>
    </rPh>
    <rPh sb="6" eb="10">
      <t>ジュキュウデンリョク</t>
    </rPh>
    <rPh sb="21" eb="22">
      <t>フン</t>
    </rPh>
    <rPh sb="25" eb="27">
      <t>ジュキュウ</t>
    </rPh>
    <rPh sb="32" eb="34">
      <t>セッテイ</t>
    </rPh>
    <phoneticPr fontId="11"/>
  </si>
  <si>
    <r>
      <t>通常月の受給電力（</t>
    </r>
    <r>
      <rPr>
        <sz val="11"/>
        <rFont val="ＭＳ Ｐゴシック"/>
        <family val="3"/>
        <charset val="128"/>
      </rPr>
      <t>２MW単位）、30分コマ毎の受給電力量（50kWh〔100kW〕単位）を黄色網掛箇所に記入してください。</t>
    </r>
    <rPh sb="0" eb="2">
      <t>ツウジョウ</t>
    </rPh>
    <rPh sb="2" eb="3">
      <t>ツキ</t>
    </rPh>
    <rPh sb="4" eb="6">
      <t>ジュキュウ</t>
    </rPh>
    <rPh sb="18" eb="19">
      <t>フン</t>
    </rPh>
    <rPh sb="21" eb="22">
      <t>ゴト</t>
    </rPh>
    <rPh sb="23" eb="25">
      <t>ジュキュウ</t>
    </rPh>
    <rPh sb="45" eb="49">
      <t>キイロアミカ</t>
    </rPh>
    <rPh sb="49" eb="51">
      <t>カショ</t>
    </rPh>
    <phoneticPr fontId="11"/>
  </si>
  <si>
    <r>
      <t>各月の月間利用率の条件を満たすように、</t>
    </r>
    <r>
      <rPr>
        <sz val="11"/>
        <rFont val="ＭＳ Ｐゴシック"/>
        <family val="3"/>
        <charset val="128"/>
      </rPr>
      <t>30分コマ毎の受給電力量を記入してください。</t>
    </r>
    <rPh sb="0" eb="2">
      <t>カクツキ</t>
    </rPh>
    <rPh sb="3" eb="5">
      <t>ゲッカン</t>
    </rPh>
    <rPh sb="5" eb="7">
      <t>リヨウ</t>
    </rPh>
    <rPh sb="7" eb="8">
      <t>リツ</t>
    </rPh>
    <rPh sb="9" eb="11">
      <t>ジョウケン</t>
    </rPh>
    <rPh sb="12" eb="13">
      <t>ミ</t>
    </rPh>
    <rPh sb="21" eb="22">
      <t>フン</t>
    </rPh>
    <rPh sb="24" eb="25">
      <t>ゴト</t>
    </rPh>
    <rPh sb="26" eb="28">
      <t>ジュキュウ</t>
    </rPh>
    <rPh sb="28" eb="30">
      <t>デンリョク</t>
    </rPh>
    <rPh sb="30" eb="31">
      <t>リョウ</t>
    </rPh>
    <rPh sb="32" eb="34">
      <t>キニュウ</t>
    </rPh>
    <phoneticPr fontId="11"/>
  </si>
  <si>
    <r>
      <t>通常月の受給電力が</t>
    </r>
    <r>
      <rPr>
        <sz val="11"/>
        <rFont val="ＭＳ Ｐゴシック"/>
        <family val="3"/>
        <charset val="128"/>
      </rPr>
      <t>２MW単位で設定されている。</t>
    </r>
    <rPh sb="4" eb="6">
      <t>ジュキュウ</t>
    </rPh>
    <phoneticPr fontId="11"/>
  </si>
  <si>
    <r>
      <rPr>
        <sz val="11"/>
        <rFont val="ＭＳ Ｐゴシック"/>
        <family val="3"/>
        <charset val="128"/>
      </rPr>
      <t>30分コマ毎の受給電力量が各月の受給電力の枠内で設定されている。</t>
    </r>
    <rPh sb="2" eb="3">
      <t>フン</t>
    </rPh>
    <rPh sb="5" eb="6">
      <t>ゴト</t>
    </rPh>
    <rPh sb="7" eb="9">
      <t>ジュキュウ</t>
    </rPh>
    <rPh sb="9" eb="11">
      <t>デンリョク</t>
    </rPh>
    <rPh sb="11" eb="12">
      <t>リョウ</t>
    </rPh>
    <rPh sb="13" eb="15">
      <t>カクツキ</t>
    </rPh>
    <rPh sb="16" eb="18">
      <t>ジュキュウ</t>
    </rPh>
    <rPh sb="18" eb="20">
      <t>デンリョク</t>
    </rPh>
    <rPh sb="21" eb="23">
      <t>ワクナイ</t>
    </rPh>
    <rPh sb="24" eb="26">
      <t>セッテイ</t>
    </rPh>
    <phoneticPr fontId="11"/>
  </si>
  <si>
    <r>
      <t>＜</t>
    </r>
    <r>
      <rPr>
        <sz val="11"/>
        <rFont val="ＭＳ Ｐゴシック"/>
        <family val="3"/>
        <charset val="128"/>
      </rPr>
      <t>通常月の受給電力＞</t>
    </r>
    <rPh sb="1" eb="3">
      <t>ツウジョウ</t>
    </rPh>
    <rPh sb="5" eb="7">
      <t>ジュキュウ</t>
    </rPh>
    <phoneticPr fontId="11"/>
  </si>
  <si>
    <r>
      <t>＜</t>
    </r>
    <r>
      <rPr>
        <sz val="11"/>
        <rFont val="ＭＳ Ｐゴシック"/>
        <family val="3"/>
        <charset val="128"/>
      </rPr>
      <t>30分コマ毎の受給電力量＞</t>
    </r>
    <rPh sb="3" eb="4">
      <t>フン</t>
    </rPh>
    <rPh sb="6" eb="7">
      <t>ゴト</t>
    </rPh>
    <rPh sb="8" eb="10">
      <t>ジュキュウ</t>
    </rPh>
    <rPh sb="10" eb="12">
      <t>デンリョク</t>
    </rPh>
    <rPh sb="12" eb="13">
      <t>リョウ</t>
    </rPh>
    <phoneticPr fontId="11"/>
  </si>
  <si>
    <r>
      <t>月別の入力シートに</t>
    </r>
    <r>
      <rPr>
        <sz val="11"/>
        <rFont val="ＭＳ Ｐゴシック"/>
        <family val="3"/>
        <charset val="128"/>
      </rPr>
      <t>30分コマ毎の受給電力量を記入してください。</t>
    </r>
    <rPh sb="0" eb="2">
      <t>ツキベツ</t>
    </rPh>
    <rPh sb="3" eb="5">
      <t>ニュウリョク</t>
    </rPh>
    <rPh sb="11" eb="12">
      <t>フン</t>
    </rPh>
    <rPh sb="14" eb="15">
      <t>ゴト</t>
    </rPh>
    <rPh sb="16" eb="21">
      <t>ジュキュウデンリョクリョウ</t>
    </rPh>
    <rPh sb="22" eb="24">
      <t>キニュウ</t>
    </rPh>
    <phoneticPr fontId="11"/>
  </si>
  <si>
    <r>
      <t>なお、</t>
    </r>
    <r>
      <rPr>
        <sz val="11"/>
        <rFont val="ＭＳ Ｐゴシック"/>
        <family val="3"/>
        <charset val="128"/>
      </rPr>
      <t>30分コマ毎の常時受給電力量は、</t>
    </r>
    <rPh sb="5" eb="6">
      <t>フン</t>
    </rPh>
    <rPh sb="8" eb="9">
      <t>ゴト</t>
    </rPh>
    <phoneticPr fontId="11"/>
  </si>
  <si>
    <r>
      <t>30分コマ毎の受給電力量が</t>
    </r>
    <r>
      <rPr>
        <b/>
        <u/>
        <sz val="11"/>
        <rFont val="ＭＳ Ｐゴシック"/>
        <family val="3"/>
        <charset val="128"/>
      </rPr>
      <t>50kWh（100kW）単位</t>
    </r>
    <r>
      <rPr>
        <sz val="11"/>
        <rFont val="ＭＳ Ｐゴシック"/>
        <family val="3"/>
        <charset val="128"/>
      </rPr>
      <t>で設定されている。</t>
    </r>
    <rPh sb="2" eb="3">
      <t>フン</t>
    </rPh>
    <rPh sb="5" eb="6">
      <t>ゴト</t>
    </rPh>
    <rPh sb="7" eb="12">
      <t>ジュキュウデンリョクリョウ</t>
    </rPh>
    <rPh sb="25" eb="27">
      <t>タンイ</t>
    </rPh>
    <rPh sb="28" eb="30">
      <t>セッテイ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</si>
</sst>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_);[Red]\(#,##0\)"/>
    <numFmt numFmtId="177" formatCode="aaa"/>
    <numFmt numFmtId="178" formatCode="m/d;@"/>
    <numFmt numFmtId="179" formatCode="yy/m/d"/>
    <numFmt numFmtId="180" formatCode="yyyy/m/d;@"/>
    <numFmt numFmtId="181" formatCode="#,##0;[Red]\-#,##0;\-"/>
    <numFmt numFmtId="182" formatCode="0_);[Red]\(0\)"/>
  </numFmts>
  <fonts count="1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1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  <font>
      <b/>
      <sz val="11"/>
      <color rgb="FF0000FF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rgb="FFFF0000"/>
      <name val="ＭＳ Ｐゴシック"/>
      <family val="2"/>
      <scheme val="minor"/>
    </font>
    <font>
      <sz val="1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8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4" fillId="0" borderId="0"/>
    <xf numFmtId="9" fontId="1" fillId="0" borderId="0" applyFont="0" applyFill="0" applyBorder="0" applyAlignment="0" applyProtection="0">
      <alignment vertical="center"/>
    </xf>
  </cellStyleXfs>
  <cellXfs count="224">
    <xf numFmtId="0" fontId="0" fillId="0" borderId="0" xfId="0"/>
    <xf numFmtId="0" fontId="0" fillId="0" borderId="0" xfId="0" applyFont="1" applyProtection="1">
      <protection locked="0"/>
    </xf>
    <xf numFmtId="0" fontId="13" fillId="0" borderId="0" xfId="0" applyFont="1" applyProtection="1">
      <protection locked="0"/>
    </xf>
    <xf numFmtId="0" fontId="0" fillId="0" borderId="0" xfId="0" applyFont="1" applyBorder="1" applyProtection="1">
      <protection locked="0"/>
    </xf>
    <xf numFmtId="38" fontId="0" fillId="3" borderId="70" xfId="1" applyFont="1" applyFill="1" applyBorder="1" applyAlignment="1" applyProtection="1">
      <alignment horizont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0" xfId="0" applyProtection="1">
      <protection locked="0"/>
    </xf>
    <xf numFmtId="0" fontId="13" fillId="0" borderId="0" xfId="0" applyFont="1" applyProtection="1"/>
    <xf numFmtId="0" fontId="0" fillId="0" borderId="0" xfId="0" applyFont="1" applyProtection="1"/>
    <xf numFmtId="0" fontId="15" fillId="0" borderId="0" xfId="0" applyFont="1" applyProtection="1"/>
    <xf numFmtId="0" fontId="13" fillId="0" borderId="0" xfId="0" applyFont="1" applyFill="1" applyProtection="1"/>
    <xf numFmtId="0" fontId="0" fillId="2" borderId="51" xfId="0" applyFont="1" applyFill="1" applyBorder="1" applyProtection="1"/>
    <xf numFmtId="0" fontId="0" fillId="2" borderId="52" xfId="0" applyFont="1" applyFill="1" applyBorder="1" applyProtection="1"/>
    <xf numFmtId="0" fontId="0" fillId="0" borderId="53" xfId="0" applyFont="1" applyBorder="1" applyProtection="1"/>
    <xf numFmtId="0" fontId="0" fillId="0" borderId="54" xfId="0" applyFont="1" applyBorder="1" applyProtection="1"/>
    <xf numFmtId="0" fontId="0" fillId="2" borderId="55" xfId="0" applyFont="1" applyFill="1" applyBorder="1" applyProtection="1"/>
    <xf numFmtId="0" fontId="0" fillId="2" borderId="9" xfId="0" applyFont="1" applyFill="1" applyBorder="1" applyProtection="1"/>
    <xf numFmtId="0" fontId="0" fillId="0" borderId="8" xfId="0" applyFont="1" applyBorder="1" applyProtection="1"/>
    <xf numFmtId="0" fontId="0" fillId="0" borderId="56" xfId="0" applyFont="1" applyBorder="1" applyProtection="1"/>
    <xf numFmtId="0" fontId="0" fillId="2" borderId="57" xfId="0" applyFont="1" applyFill="1" applyBorder="1" applyProtection="1"/>
    <xf numFmtId="0" fontId="0" fillId="2" borderId="58" xfId="0" applyFont="1" applyFill="1" applyBorder="1" applyProtection="1"/>
    <xf numFmtId="0" fontId="0" fillId="0" borderId="59" xfId="0" applyFont="1" applyBorder="1" applyProtection="1"/>
    <xf numFmtId="0" fontId="0" fillId="0" borderId="60" xfId="0" applyFont="1" applyBorder="1" applyProtection="1"/>
    <xf numFmtId="0" fontId="0" fillId="0" borderId="0" xfId="0" applyFont="1" applyFill="1" applyBorder="1" applyProtection="1"/>
    <xf numFmtId="0" fontId="0" fillId="0" borderId="51" xfId="0" applyFont="1" applyBorder="1" applyProtection="1"/>
    <xf numFmtId="0" fontId="0" fillId="0" borderId="61" xfId="0" applyFont="1" applyBorder="1" applyProtection="1"/>
    <xf numFmtId="0" fontId="0" fillId="0" borderId="0" xfId="0" applyFont="1" applyBorder="1" applyProtection="1"/>
    <xf numFmtId="0" fontId="0" fillId="0" borderId="62" xfId="0" applyFont="1" applyBorder="1" applyProtection="1"/>
    <xf numFmtId="0" fontId="0" fillId="0" borderId="57" xfId="0" applyFont="1" applyBorder="1" applyProtection="1"/>
    <xf numFmtId="0" fontId="0" fillId="2" borderId="63" xfId="0" applyFont="1" applyFill="1" applyBorder="1" applyProtection="1"/>
    <xf numFmtId="0" fontId="0" fillId="2" borderId="64" xfId="0" applyFont="1" applyFill="1" applyBorder="1" applyProtection="1"/>
    <xf numFmtId="0" fontId="0" fillId="2" borderId="65" xfId="0" applyFont="1" applyFill="1" applyBorder="1" applyProtection="1"/>
    <xf numFmtId="0" fontId="10" fillId="0" borderId="66" xfId="0" quotePrefix="1" applyFont="1" applyBorder="1" applyAlignment="1" applyProtection="1">
      <alignment horizontal="center"/>
    </xf>
    <xf numFmtId="0" fontId="0" fillId="2" borderId="61" xfId="0" applyFont="1" applyFill="1" applyBorder="1" applyAlignment="1" applyProtection="1">
      <alignment horizontal="left"/>
    </xf>
    <xf numFmtId="0" fontId="0" fillId="2" borderId="0" xfId="0" applyFont="1" applyFill="1" applyBorder="1" applyAlignment="1" applyProtection="1">
      <alignment horizontal="left"/>
    </xf>
    <xf numFmtId="0" fontId="0" fillId="2" borderId="0" xfId="0" applyFont="1" applyFill="1" applyBorder="1" applyProtection="1"/>
    <xf numFmtId="0" fontId="0" fillId="2" borderId="67" xfId="0" applyFont="1" applyFill="1" applyBorder="1" applyProtection="1"/>
    <xf numFmtId="0" fontId="0" fillId="0" borderId="62" xfId="0" applyFont="1" applyBorder="1" applyAlignment="1" applyProtection="1">
      <alignment horizontal="center"/>
    </xf>
    <xf numFmtId="0" fontId="0" fillId="2" borderId="55" xfId="0" applyFont="1" applyFill="1" applyBorder="1" applyAlignment="1" applyProtection="1">
      <alignment horizontal="left"/>
    </xf>
    <xf numFmtId="0" fontId="0" fillId="2" borderId="8" xfId="0" applyFont="1" applyFill="1" applyBorder="1" applyAlignment="1" applyProtection="1">
      <alignment horizontal="left"/>
    </xf>
    <xf numFmtId="0" fontId="0" fillId="2" borderId="8" xfId="0" applyFont="1" applyFill="1" applyBorder="1" applyProtection="1"/>
    <xf numFmtId="0" fontId="0" fillId="0" borderId="56" xfId="0" applyFont="1" applyBorder="1" applyAlignment="1" applyProtection="1">
      <alignment horizontal="center"/>
    </xf>
    <xf numFmtId="0" fontId="0" fillId="0" borderId="68" xfId="0" quotePrefix="1" applyFont="1" applyBorder="1" applyAlignment="1" applyProtection="1">
      <alignment horizontal="center"/>
    </xf>
    <xf numFmtId="0" fontId="0" fillId="0" borderId="0" xfId="0" applyFont="1" applyAlignment="1" applyProtection="1">
      <alignment horizontal="left"/>
    </xf>
    <xf numFmtId="0" fontId="0" fillId="2" borderId="57" xfId="0" applyFont="1" applyFill="1" applyBorder="1" applyAlignment="1" applyProtection="1">
      <alignment horizontal="left"/>
    </xf>
    <xf numFmtId="0" fontId="0" fillId="2" borderId="59" xfId="0" applyFont="1" applyFill="1" applyBorder="1" applyAlignment="1" applyProtection="1">
      <alignment horizontal="left"/>
    </xf>
    <xf numFmtId="0" fontId="0" fillId="2" borderId="59" xfId="0" applyFont="1" applyFill="1" applyBorder="1" applyProtection="1"/>
    <xf numFmtId="0" fontId="0" fillId="0" borderId="69" xfId="0" applyFont="1" applyBorder="1" applyAlignment="1" applyProtection="1">
      <alignment horizontal="center"/>
    </xf>
    <xf numFmtId="0" fontId="16" fillId="0" borderId="0" xfId="0" quotePrefix="1" applyFont="1" applyBorder="1" applyAlignment="1" applyProtection="1">
      <alignment horizontal="center"/>
    </xf>
    <xf numFmtId="0" fontId="0" fillId="0" borderId="0" xfId="0" applyFont="1" applyBorder="1" applyAlignment="1" applyProtection="1">
      <alignment horizontal="left"/>
    </xf>
    <xf numFmtId="38" fontId="0" fillId="0" borderId="0" xfId="1" applyFont="1" applyFill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38" fontId="1" fillId="0" borderId="0" xfId="1" applyFont="1" applyAlignment="1" applyProtection="1">
      <alignment horizontal="center" vertical="center"/>
    </xf>
    <xf numFmtId="0" fontId="17" fillId="0" borderId="70" xfId="0" applyFont="1" applyBorder="1" applyAlignment="1" applyProtection="1">
      <alignment horizontal="center" vertical="center"/>
    </xf>
    <xf numFmtId="0" fontId="0" fillId="0" borderId="53" xfId="0" applyFont="1" applyBorder="1" applyAlignment="1" applyProtection="1">
      <alignment horizontal="center" vertical="center"/>
    </xf>
    <xf numFmtId="0" fontId="0" fillId="2" borderId="71" xfId="0" applyFont="1" applyFill="1" applyBorder="1" applyProtection="1"/>
    <xf numFmtId="0" fontId="0" fillId="2" borderId="72" xfId="0" applyFont="1" applyFill="1" applyBorder="1" applyAlignment="1" applyProtection="1">
      <alignment horizontal="center" vertical="center"/>
    </xf>
    <xf numFmtId="0" fontId="0" fillId="2" borderId="73" xfId="0" applyFont="1" applyFill="1" applyBorder="1" applyAlignment="1" applyProtection="1">
      <alignment horizontal="center" vertical="center"/>
    </xf>
    <xf numFmtId="0" fontId="0" fillId="2" borderId="53" xfId="0" applyFont="1" applyFill="1" applyBorder="1" applyAlignment="1" applyProtection="1">
      <alignment horizontal="center" vertical="center"/>
    </xf>
    <xf numFmtId="0" fontId="0" fillId="2" borderId="74" xfId="0" applyFont="1" applyFill="1" applyBorder="1" applyAlignment="1" applyProtection="1">
      <alignment horizontal="center" vertical="center"/>
    </xf>
    <xf numFmtId="0" fontId="0" fillId="2" borderId="75" xfId="0" applyFont="1" applyFill="1" applyBorder="1" applyProtection="1"/>
    <xf numFmtId="0" fontId="0" fillId="2" borderId="4" xfId="0" applyFont="1" applyFill="1" applyBorder="1" applyAlignment="1" applyProtection="1">
      <alignment horizontal="centerContinuous" vertical="center"/>
    </xf>
    <xf numFmtId="0" fontId="0" fillId="2" borderId="76" xfId="0" applyFont="1" applyFill="1" applyBorder="1" applyAlignment="1" applyProtection="1">
      <alignment horizontal="centerContinuous" vertical="center"/>
    </xf>
    <xf numFmtId="0" fontId="0" fillId="2" borderId="4" xfId="0" applyFont="1" applyFill="1" applyBorder="1" applyAlignment="1" applyProtection="1">
      <alignment horizontal="center" vertical="center"/>
    </xf>
    <xf numFmtId="0" fontId="0" fillId="2" borderId="77" xfId="0" applyFont="1" applyFill="1" applyBorder="1" applyAlignment="1" applyProtection="1">
      <alignment horizontal="center" vertical="center"/>
    </xf>
    <xf numFmtId="0" fontId="0" fillId="2" borderId="78" xfId="0" applyFont="1" applyFill="1" applyBorder="1" applyAlignment="1" applyProtection="1">
      <alignment horizontal="center"/>
    </xf>
    <xf numFmtId="55" fontId="0" fillId="0" borderId="75" xfId="0" applyNumberFormat="1" applyFont="1" applyBorder="1" applyAlignment="1" applyProtection="1">
      <alignment horizontal="center"/>
    </xf>
    <xf numFmtId="38" fontId="0" fillId="0" borderId="4" xfId="1" applyFont="1" applyFill="1" applyBorder="1" applyAlignment="1" applyProtection="1">
      <alignment horizontal="center"/>
    </xf>
    <xf numFmtId="38" fontId="0" fillId="0" borderId="3" xfId="1" quotePrefix="1" applyFont="1" applyFill="1" applyBorder="1" applyAlignment="1" applyProtection="1">
      <alignment horizontal="center"/>
    </xf>
    <xf numFmtId="10" fontId="0" fillId="0" borderId="7" xfId="3" applyNumberFormat="1" applyFont="1" applyFill="1" applyBorder="1" applyAlignment="1" applyProtection="1">
      <alignment horizontal="center"/>
    </xf>
    <xf numFmtId="38" fontId="0" fillId="0" borderId="7" xfId="1" applyFont="1" applyFill="1" applyBorder="1" applyAlignment="1" applyProtection="1">
      <alignment horizontal="center"/>
    </xf>
    <xf numFmtId="38" fontId="0" fillId="0" borderId="3" xfId="1" applyFont="1" applyFill="1" applyBorder="1" applyAlignment="1" applyProtection="1">
      <alignment horizontal="center"/>
    </xf>
    <xf numFmtId="38" fontId="10" fillId="0" borderId="68" xfId="1" quotePrefix="1" applyFont="1" applyBorder="1" applyAlignment="1" applyProtection="1">
      <alignment horizontal="center"/>
    </xf>
    <xf numFmtId="182" fontId="13" fillId="0" borderId="0" xfId="0" applyNumberFormat="1" applyFont="1" applyProtection="1"/>
    <xf numFmtId="55" fontId="0" fillId="0" borderId="79" xfId="0" applyNumberFormat="1" applyFont="1" applyBorder="1" applyAlignment="1" applyProtection="1">
      <alignment horizontal="center"/>
    </xf>
    <xf numFmtId="55" fontId="0" fillId="0" borderId="80" xfId="0" applyNumberFormat="1" applyFont="1" applyBorder="1" applyAlignment="1" applyProtection="1">
      <alignment horizontal="center"/>
    </xf>
    <xf numFmtId="38" fontId="0" fillId="0" borderId="81" xfId="1" applyFont="1" applyFill="1" applyBorder="1" applyAlignment="1" applyProtection="1">
      <alignment horizontal="center"/>
    </xf>
    <xf numFmtId="38" fontId="0" fillId="0" borderId="81" xfId="1" quotePrefix="1" applyFont="1" applyFill="1" applyBorder="1" applyAlignment="1" applyProtection="1">
      <alignment horizontal="center"/>
    </xf>
    <xf numFmtId="10" fontId="0" fillId="0" borderId="82" xfId="3" applyNumberFormat="1" applyFont="1" applyFill="1" applyBorder="1" applyAlignment="1" applyProtection="1">
      <alignment horizontal="center"/>
    </xf>
    <xf numFmtId="38" fontId="0" fillId="0" borderId="82" xfId="1" applyFont="1" applyFill="1" applyBorder="1" applyAlignment="1" applyProtection="1">
      <alignment horizontal="center"/>
    </xf>
    <xf numFmtId="38" fontId="10" fillId="0" borderId="83" xfId="1" quotePrefix="1" applyFont="1" applyBorder="1" applyAlignment="1" applyProtection="1">
      <alignment horizontal="center"/>
    </xf>
    <xf numFmtId="0" fontId="14" fillId="0" borderId="0" xfId="0" applyNumberFormat="1" applyFont="1" applyProtection="1"/>
    <xf numFmtId="0" fontId="0" fillId="0" borderId="0" xfId="0" applyAlignment="1" applyProtection="1">
      <alignment vertical="center"/>
    </xf>
    <xf numFmtId="0" fontId="12" fillId="0" borderId="0" xfId="0" applyFont="1" applyAlignment="1" applyProtection="1">
      <alignment vertical="center"/>
    </xf>
    <xf numFmtId="0" fontId="0" fillId="0" borderId="0" xfId="0" applyFill="1" applyAlignment="1" applyProtection="1">
      <alignment vertical="center"/>
    </xf>
    <xf numFmtId="0" fontId="0" fillId="0" borderId="0" xfId="0" applyProtection="1"/>
    <xf numFmtId="181" fontId="7" fillId="3" borderId="22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27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2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4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3" xfId="1" applyNumberFormat="1" applyFont="1" applyFill="1" applyBorder="1" applyAlignment="1" applyProtection="1">
      <alignment vertical="center" shrinkToFit="1"/>
      <protection locked="0"/>
    </xf>
    <xf numFmtId="181" fontId="7" fillId="3" borderId="27" xfId="1" applyNumberFormat="1" applyFont="1" applyFill="1" applyBorder="1" applyAlignment="1" applyProtection="1">
      <alignment vertical="center" shrinkToFit="1"/>
      <protection locked="0"/>
    </xf>
    <xf numFmtId="181" fontId="7" fillId="3" borderId="44" xfId="1" applyNumberFormat="1" applyFont="1" applyFill="1" applyBorder="1" applyAlignment="1" applyProtection="1">
      <alignment vertical="center" shrinkToFit="1"/>
      <protection locked="0"/>
    </xf>
    <xf numFmtId="181" fontId="7" fillId="3" borderId="43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7" xfId="1" applyNumberFormat="1" applyFont="1" applyFill="1" applyBorder="1" applyAlignment="1" applyProtection="1">
      <alignment vertical="center" shrinkToFit="1"/>
      <protection locked="0"/>
    </xf>
    <xf numFmtId="181" fontId="7" fillId="3" borderId="16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29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4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8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7" xfId="1" applyNumberFormat="1" applyFont="1" applyFill="1" applyBorder="1" applyAlignment="1" applyProtection="1">
      <alignment vertical="center" shrinkToFit="1"/>
      <protection locked="0"/>
    </xf>
    <xf numFmtId="181" fontId="7" fillId="3" borderId="29" xfId="1" applyNumberFormat="1" applyFont="1" applyFill="1" applyBorder="1" applyAlignment="1" applyProtection="1">
      <alignment vertical="center" shrinkToFit="1"/>
      <protection locked="0"/>
    </xf>
    <xf numFmtId="181" fontId="7" fillId="3" borderId="48" xfId="1" applyNumberFormat="1" applyFont="1" applyFill="1" applyBorder="1" applyAlignment="1" applyProtection="1">
      <alignment vertical="center" shrinkToFit="1"/>
      <protection locked="0"/>
    </xf>
    <xf numFmtId="181" fontId="7" fillId="3" borderId="47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9" xfId="1" applyNumberFormat="1" applyFont="1" applyFill="1" applyBorder="1" applyAlignment="1" applyProtection="1">
      <alignment vertical="center" shrinkToFit="1"/>
      <protection locked="0"/>
    </xf>
    <xf numFmtId="181" fontId="7" fillId="3" borderId="12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0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5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50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9" xfId="1" applyNumberFormat="1" applyFont="1" applyFill="1" applyBorder="1" applyAlignment="1" applyProtection="1">
      <alignment vertical="center" shrinkToFit="1"/>
      <protection locked="0"/>
    </xf>
    <xf numFmtId="181" fontId="7" fillId="3" borderId="30" xfId="1" applyNumberFormat="1" applyFont="1" applyFill="1" applyBorder="1" applyAlignment="1" applyProtection="1">
      <alignment vertical="center" shrinkToFit="1"/>
      <protection locked="0"/>
    </xf>
    <xf numFmtId="181" fontId="7" fillId="3" borderId="50" xfId="1" applyNumberFormat="1" applyFont="1" applyFill="1" applyBorder="1" applyAlignment="1" applyProtection="1">
      <alignment vertical="center" shrinkToFit="1"/>
      <protection locked="0"/>
    </xf>
    <xf numFmtId="181" fontId="7" fillId="3" borderId="49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0" xfId="1" applyNumberFormat="1" applyFont="1" applyFill="1" applyBorder="1" applyAlignment="1" applyProtection="1">
      <alignment vertical="center" shrinkToFit="1"/>
      <protection locked="0"/>
    </xf>
    <xf numFmtId="181" fontId="7" fillId="3" borderId="11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28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3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6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5" xfId="1" applyNumberFormat="1" applyFont="1" applyFill="1" applyBorder="1" applyAlignment="1" applyProtection="1">
      <alignment vertical="center" shrinkToFit="1"/>
      <protection locked="0"/>
    </xf>
    <xf numFmtId="181" fontId="7" fillId="3" borderId="28" xfId="1" applyNumberFormat="1" applyFont="1" applyFill="1" applyBorder="1" applyAlignment="1" applyProtection="1">
      <alignment vertical="center" shrinkToFit="1"/>
      <protection locked="0"/>
    </xf>
    <xf numFmtId="181" fontId="7" fillId="3" borderId="46" xfId="1" applyNumberFormat="1" applyFont="1" applyFill="1" applyBorder="1" applyAlignment="1" applyProtection="1">
      <alignment vertical="center" shrinkToFit="1"/>
      <protection locked="0"/>
    </xf>
    <xf numFmtId="181" fontId="7" fillId="3" borderId="45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8" xfId="1" applyNumberFormat="1" applyFont="1" applyFill="1" applyBorder="1" applyAlignment="1" applyProtection="1">
      <alignment vertical="center" shrinkToFit="1"/>
      <protection locked="0"/>
    </xf>
    <xf numFmtId="0" fontId="0" fillId="0" borderId="0" xfId="0" applyFont="1" applyFill="1" applyBorder="1" applyAlignment="1" applyProtection="1">
      <alignment vertical="center"/>
    </xf>
    <xf numFmtId="0" fontId="9" fillId="0" borderId="8" xfId="0" applyFont="1" applyFill="1" applyBorder="1" applyAlignment="1" applyProtection="1">
      <alignment horizontal="centerContinuous" vertical="center"/>
    </xf>
    <xf numFmtId="0" fontId="0" fillId="0" borderId="8" xfId="0" applyFont="1" applyFill="1" applyBorder="1" applyAlignment="1" applyProtection="1">
      <alignment horizontal="centerContinuous" vertical="center"/>
    </xf>
    <xf numFmtId="0" fontId="10" fillId="0" borderId="2" xfId="0" applyFont="1" applyFill="1" applyBorder="1" applyAlignment="1" applyProtection="1">
      <alignment vertical="center"/>
    </xf>
    <xf numFmtId="0" fontId="7" fillId="0" borderId="2" xfId="0" applyFont="1" applyFill="1" applyBorder="1" applyAlignment="1" applyProtection="1">
      <alignment vertical="center"/>
    </xf>
    <xf numFmtId="0" fontId="7" fillId="0" borderId="0" xfId="0" applyFont="1" applyFill="1" applyBorder="1" applyProtection="1"/>
    <xf numFmtId="0" fontId="0" fillId="0" borderId="0" xfId="0" applyFont="1" applyFill="1" applyProtection="1"/>
    <xf numFmtId="0" fontId="0" fillId="0" borderId="7" xfId="0" applyFont="1" applyFill="1" applyBorder="1" applyAlignment="1" applyProtection="1">
      <alignment horizontal="centerContinuous" vertical="center"/>
    </xf>
    <xf numFmtId="0" fontId="0" fillId="0" borderId="9" xfId="0" applyFont="1" applyFill="1" applyBorder="1" applyAlignment="1" applyProtection="1">
      <alignment horizontal="centerContinuous" vertical="center"/>
    </xf>
    <xf numFmtId="38" fontId="10" fillId="0" borderId="7" xfId="1" applyFont="1" applyFill="1" applyBorder="1" applyAlignment="1" applyProtection="1">
      <alignment horizontal="centerContinuous" vertical="center" shrinkToFit="1"/>
    </xf>
    <xf numFmtId="0" fontId="0" fillId="0" borderId="2" xfId="0" applyFont="1" applyBorder="1" applyAlignment="1" applyProtection="1">
      <alignment horizontal="centerContinuous"/>
    </xf>
    <xf numFmtId="176" fontId="10" fillId="0" borderId="9" xfId="0" applyNumberFormat="1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Continuous" vertical="center"/>
    </xf>
    <xf numFmtId="38" fontId="10" fillId="0" borderId="8" xfId="1" applyFont="1" applyFill="1" applyBorder="1" applyAlignment="1" applyProtection="1">
      <alignment horizontal="centerContinuous" vertical="center" shrinkToFit="1"/>
    </xf>
    <xf numFmtId="176" fontId="10" fillId="0" borderId="8" xfId="0" applyNumberFormat="1" applyFont="1" applyFill="1" applyBorder="1" applyAlignment="1" applyProtection="1">
      <alignment horizontal="centerContinuous" vertical="center"/>
    </xf>
    <xf numFmtId="0" fontId="0" fillId="0" borderId="5" xfId="0" applyFont="1" applyFill="1" applyBorder="1" applyAlignment="1" applyProtection="1">
      <alignment horizontal="centerContinuous" vertical="center"/>
    </xf>
    <xf numFmtId="0" fontId="0" fillId="0" borderId="6" xfId="0" applyFont="1" applyFill="1" applyBorder="1" applyAlignment="1" applyProtection="1">
      <alignment horizontal="left" vertical="center"/>
    </xf>
    <xf numFmtId="180" fontId="10" fillId="0" borderId="7" xfId="0" applyNumberFormat="1" applyFont="1" applyFill="1" applyBorder="1" applyAlignment="1" applyProtection="1">
      <alignment horizontal="centerContinuous" vertical="center" shrinkToFit="1"/>
    </xf>
    <xf numFmtId="0" fontId="10" fillId="0" borderId="8" xfId="0" applyFont="1" applyFill="1" applyBorder="1" applyAlignment="1" applyProtection="1">
      <alignment horizontal="centerContinuous"/>
    </xf>
    <xf numFmtId="14" fontId="10" fillId="0" borderId="8" xfId="0" applyNumberFormat="1" applyFont="1" applyFill="1" applyBorder="1" applyAlignment="1" applyProtection="1">
      <alignment horizontal="center" vertical="center" shrinkToFit="1"/>
    </xf>
    <xf numFmtId="180" fontId="0" fillId="0" borderId="8" xfId="0" applyNumberFormat="1" applyFont="1" applyFill="1" applyBorder="1" applyAlignment="1" applyProtection="1">
      <alignment horizontal="centerContinuous" vertical="center" shrinkToFit="1"/>
    </xf>
    <xf numFmtId="179" fontId="0" fillId="0" borderId="9" xfId="0" applyNumberFormat="1" applyFont="1" applyFill="1" applyBorder="1" applyAlignment="1" applyProtection="1">
      <alignment horizontal="centerContinuous" vertical="center" shrinkToFit="1"/>
    </xf>
    <xf numFmtId="179" fontId="0" fillId="0" borderId="0" xfId="0" applyNumberFormat="1" applyFont="1" applyFill="1" applyBorder="1" applyAlignment="1" applyProtection="1">
      <alignment horizontal="center" vertical="center" shrinkToFit="1"/>
    </xf>
    <xf numFmtId="0" fontId="6" fillId="0" borderId="0" xfId="0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/>
    <xf numFmtId="0" fontId="0" fillId="0" borderId="5" xfId="0" applyFont="1" applyFill="1" applyBorder="1" applyProtection="1"/>
    <xf numFmtId="0" fontId="6" fillId="0" borderId="5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right" vertical="center"/>
    </xf>
    <xf numFmtId="0" fontId="8" fillId="0" borderId="5" xfId="0" applyFont="1" applyFill="1" applyBorder="1" applyAlignment="1" applyProtection="1">
      <alignment horizontal="center" vertical="center"/>
    </xf>
    <xf numFmtId="0" fontId="0" fillId="2" borderId="1" xfId="0" applyFont="1" applyFill="1" applyBorder="1" applyProtection="1"/>
    <xf numFmtId="0" fontId="6" fillId="2" borderId="2" xfId="0" applyFont="1" applyFill="1" applyBorder="1" applyAlignment="1" applyProtection="1">
      <alignment horizontal="center" vertical="center"/>
    </xf>
    <xf numFmtId="178" fontId="0" fillId="2" borderId="25" xfId="0" applyNumberFormat="1" applyFont="1" applyFill="1" applyBorder="1" applyAlignment="1" applyProtection="1">
      <alignment horizontal="center" vertical="center"/>
    </xf>
    <xf numFmtId="178" fontId="0" fillId="0" borderId="3" xfId="0" applyNumberFormat="1" applyFont="1" applyFill="1" applyBorder="1" applyAlignment="1" applyProtection="1">
      <alignment horizontal="center" vertical="center"/>
    </xf>
    <xf numFmtId="0" fontId="0" fillId="2" borderId="4" xfId="0" applyFont="1" applyFill="1" applyBorder="1" applyProtection="1"/>
    <xf numFmtId="0" fontId="0" fillId="2" borderId="5" xfId="0" applyFont="1" applyFill="1" applyBorder="1" applyProtection="1"/>
    <xf numFmtId="177" fontId="0" fillId="2" borderId="10" xfId="0" applyNumberFormat="1" applyFont="1" applyFill="1" applyBorder="1" applyAlignment="1" applyProtection="1">
      <alignment horizontal="center" vertical="center"/>
    </xf>
    <xf numFmtId="177" fontId="0" fillId="0" borderId="3" xfId="0" applyNumberFormat="1" applyFont="1" applyFill="1" applyBorder="1" applyAlignment="1" applyProtection="1">
      <alignment horizontal="center" vertical="center"/>
    </xf>
    <xf numFmtId="56" fontId="0" fillId="2" borderId="3" xfId="0" applyNumberFormat="1" applyFont="1" applyFill="1" applyBorder="1" applyAlignment="1" applyProtection="1">
      <alignment horizontal="centerContinuous" vertical="center"/>
    </xf>
    <xf numFmtId="56" fontId="0" fillId="2" borderId="8" xfId="0" applyNumberFormat="1" applyFont="1" applyFill="1" applyBorder="1" applyAlignment="1" applyProtection="1">
      <alignment horizontal="centerContinuous" vertical="center"/>
    </xf>
    <xf numFmtId="56" fontId="0" fillId="2" borderId="9" xfId="0" applyNumberFormat="1" applyFont="1" applyFill="1" applyBorder="1" applyAlignment="1" applyProtection="1">
      <alignment horizontal="centerContinuous" vertical="center"/>
    </xf>
    <xf numFmtId="0" fontId="0" fillId="2" borderId="7" xfId="0" applyFont="1" applyFill="1" applyBorder="1" applyAlignment="1" applyProtection="1">
      <alignment horizontal="center" vertical="center"/>
    </xf>
    <xf numFmtId="0" fontId="0" fillId="2" borderId="26" xfId="0" applyFont="1" applyFill="1" applyBorder="1" applyAlignment="1" applyProtection="1">
      <alignment horizontal="center" vertical="center"/>
    </xf>
    <xf numFmtId="0" fontId="0" fillId="2" borderId="31" xfId="0" applyFont="1" applyFill="1" applyBorder="1" applyAlignment="1" applyProtection="1">
      <alignment horizontal="center" vertical="center"/>
    </xf>
    <xf numFmtId="0" fontId="0" fillId="2" borderId="42" xfId="0" applyFont="1" applyFill="1" applyBorder="1" applyAlignment="1" applyProtection="1">
      <alignment horizontal="center" vertical="center"/>
    </xf>
    <xf numFmtId="0" fontId="0" fillId="2" borderId="41" xfId="0" applyFont="1" applyFill="1" applyBorder="1" applyAlignment="1" applyProtection="1">
      <alignment horizontal="center" vertical="center"/>
    </xf>
    <xf numFmtId="0" fontId="0" fillId="2" borderId="36" xfId="0" applyFont="1" applyFill="1" applyBorder="1" applyAlignment="1" applyProtection="1">
      <alignment horizontal="center" vertical="center"/>
    </xf>
    <xf numFmtId="0" fontId="0" fillId="2" borderId="9" xfId="0" applyFont="1" applyFill="1" applyBorder="1" applyAlignment="1" applyProtection="1">
      <alignment horizontal="center" vertical="center"/>
    </xf>
    <xf numFmtId="181" fontId="7" fillId="0" borderId="24" xfId="1" applyNumberFormat="1" applyFont="1" applyFill="1" applyBorder="1" applyAlignment="1" applyProtection="1">
      <alignment vertical="center" shrinkToFit="1"/>
    </xf>
    <xf numFmtId="181" fontId="7" fillId="0" borderId="18" xfId="1" applyNumberFormat="1" applyFont="1" applyFill="1" applyBorder="1" applyAlignment="1" applyProtection="1">
      <alignment vertical="center" shrinkToFit="1"/>
    </xf>
    <xf numFmtId="181" fontId="7" fillId="0" borderId="14" xfId="1" applyNumberFormat="1" applyFont="1" applyFill="1" applyBorder="1" applyAlignment="1" applyProtection="1">
      <alignment vertical="center" shrinkToFit="1"/>
    </xf>
    <xf numFmtId="181" fontId="7" fillId="0" borderId="21" xfId="1" applyNumberFormat="1" applyFont="1" applyFill="1" applyBorder="1" applyAlignment="1" applyProtection="1">
      <alignment vertical="center" shrinkToFit="1"/>
    </xf>
    <xf numFmtId="38" fontId="0" fillId="0" borderId="9" xfId="1" applyFont="1" applyFill="1" applyBorder="1" applyAlignment="1" applyProtection="1">
      <alignment vertical="center" shrinkToFit="1"/>
    </xf>
    <xf numFmtId="20" fontId="0" fillId="2" borderId="3" xfId="2" applyNumberFormat="1" applyFont="1" applyFill="1" applyBorder="1" applyAlignment="1" applyProtection="1">
      <alignment horizontal="centerContinuous" vertical="center"/>
    </xf>
    <xf numFmtId="20" fontId="0" fillId="2" borderId="5" xfId="2" applyNumberFormat="1" applyFont="1" applyFill="1" applyBorder="1" applyAlignment="1" applyProtection="1">
      <alignment horizontal="centerContinuous" vertical="center"/>
    </xf>
    <xf numFmtId="20" fontId="0" fillId="2" borderId="6" xfId="2" applyNumberFormat="1" applyFont="1" applyFill="1" applyBorder="1" applyAlignment="1" applyProtection="1">
      <alignment horizontal="centerContinuous" vertical="center"/>
    </xf>
    <xf numFmtId="38" fontId="0" fillId="0" borderId="7" xfId="1" applyFont="1" applyFill="1" applyBorder="1" applyAlignment="1" applyProtection="1">
      <alignment horizontal="right" vertical="center" shrinkToFit="1"/>
    </xf>
    <xf numFmtId="38" fontId="0" fillId="0" borderId="26" xfId="1" applyFont="1" applyFill="1" applyBorder="1" applyAlignment="1" applyProtection="1">
      <alignment horizontal="right" vertical="center" shrinkToFit="1"/>
    </xf>
    <xf numFmtId="38" fontId="0" fillId="0" borderId="31" xfId="1" applyFont="1" applyFill="1" applyBorder="1" applyAlignment="1" applyProtection="1">
      <alignment horizontal="right" vertical="center" shrinkToFit="1"/>
    </xf>
    <xf numFmtId="38" fontId="0" fillId="0" borderId="42" xfId="1" applyFont="1" applyFill="1" applyBorder="1" applyAlignment="1" applyProtection="1">
      <alignment horizontal="right" vertical="center" shrinkToFit="1"/>
    </xf>
    <xf numFmtId="38" fontId="0" fillId="0" borderId="41" xfId="1" applyFont="1" applyFill="1" applyBorder="1" applyAlignment="1" applyProtection="1">
      <alignment vertical="center" shrinkToFit="1"/>
    </xf>
    <xf numFmtId="38" fontId="0" fillId="0" borderId="26" xfId="1" applyFont="1" applyFill="1" applyBorder="1" applyAlignment="1" applyProtection="1">
      <alignment vertical="center" shrinkToFit="1"/>
    </xf>
    <xf numFmtId="38" fontId="0" fillId="0" borderId="42" xfId="1" applyFont="1" applyFill="1" applyBorder="1" applyAlignment="1" applyProtection="1">
      <alignment vertical="center" shrinkToFit="1"/>
    </xf>
    <xf numFmtId="38" fontId="0" fillId="0" borderId="41" xfId="1" applyFont="1" applyFill="1" applyBorder="1" applyAlignment="1" applyProtection="1">
      <alignment horizontal="right" vertical="center" shrinkToFit="1"/>
    </xf>
    <xf numFmtId="38" fontId="0" fillId="0" borderId="36" xfId="1" applyFont="1" applyFill="1" applyBorder="1" applyAlignment="1" applyProtection="1">
      <alignment vertical="center" shrinkToFit="1"/>
    </xf>
    <xf numFmtId="0" fontId="0" fillId="2" borderId="25" xfId="0" applyFont="1" applyFill="1" applyBorder="1" applyAlignment="1" applyProtection="1">
      <alignment horizontal="center" vertical="center"/>
    </xf>
    <xf numFmtId="20" fontId="0" fillId="2" borderId="22" xfId="2" applyNumberFormat="1" applyFont="1" applyFill="1" applyBorder="1" applyAlignment="1" applyProtection="1">
      <alignment horizontal="center" vertical="center"/>
    </xf>
    <xf numFmtId="32" fontId="0" fillId="2" borderId="23" xfId="2" applyNumberFormat="1" applyFont="1" applyFill="1" applyBorder="1" applyAlignment="1" applyProtection="1">
      <alignment horizontal="center" vertical="center"/>
    </xf>
    <xf numFmtId="20" fontId="0" fillId="2" borderId="24" xfId="2" applyNumberFormat="1" applyFont="1" applyFill="1" applyBorder="1" applyAlignment="1" applyProtection="1">
      <alignment horizontal="center" vertical="center"/>
    </xf>
    <xf numFmtId="0" fontId="0" fillId="2" borderId="19" xfId="0" applyFont="1" applyFill="1" applyBorder="1" applyAlignment="1" applyProtection="1">
      <alignment horizontal="center" vertical="center"/>
    </xf>
    <xf numFmtId="20" fontId="0" fillId="2" borderId="16" xfId="2" applyNumberFormat="1" applyFont="1" applyFill="1" applyBorder="1" applyAlignment="1" applyProtection="1">
      <alignment horizontal="center" vertical="center"/>
    </xf>
    <xf numFmtId="0" fontId="0" fillId="2" borderId="17" xfId="2" applyFont="1" applyFill="1" applyBorder="1" applyAlignment="1" applyProtection="1">
      <alignment horizontal="center" vertical="center"/>
    </xf>
    <xf numFmtId="20" fontId="0" fillId="2" borderId="18" xfId="2" applyNumberFormat="1" applyFont="1" applyFill="1" applyBorder="1" applyAlignment="1" applyProtection="1">
      <alignment horizontal="center" vertical="center"/>
    </xf>
    <xf numFmtId="0" fontId="0" fillId="2" borderId="15" xfId="0" applyFont="1" applyFill="1" applyBorder="1" applyAlignment="1" applyProtection="1">
      <alignment horizontal="center" vertical="center"/>
    </xf>
    <xf numFmtId="20" fontId="0" fillId="2" borderId="12" xfId="2" applyNumberFormat="1" applyFont="1" applyFill="1" applyBorder="1" applyAlignment="1" applyProtection="1">
      <alignment horizontal="center" vertical="center"/>
    </xf>
    <xf numFmtId="0" fontId="0" fillId="2" borderId="13" xfId="2" applyFont="1" applyFill="1" applyBorder="1" applyAlignment="1" applyProtection="1">
      <alignment horizontal="center" vertical="center"/>
    </xf>
    <xf numFmtId="20" fontId="0" fillId="2" borderId="14" xfId="2" applyNumberFormat="1" applyFont="1" applyFill="1" applyBorder="1" applyAlignment="1" applyProtection="1">
      <alignment horizontal="center" vertical="center"/>
    </xf>
    <xf numFmtId="0" fontId="0" fillId="2" borderId="10" xfId="0" applyFont="1" applyFill="1" applyBorder="1" applyAlignment="1" applyProtection="1">
      <alignment horizontal="center" vertical="center"/>
    </xf>
    <xf numFmtId="20" fontId="0" fillId="2" borderId="11" xfId="2" applyNumberFormat="1" applyFont="1" applyFill="1" applyBorder="1" applyAlignment="1" applyProtection="1">
      <alignment horizontal="center" vertical="center"/>
    </xf>
    <xf numFmtId="0" fontId="0" fillId="2" borderId="20" xfId="2" applyFont="1" applyFill="1" applyBorder="1" applyAlignment="1" applyProtection="1">
      <alignment horizontal="center" vertical="center"/>
    </xf>
    <xf numFmtId="20" fontId="0" fillId="2" borderId="21" xfId="2" applyNumberFormat="1" applyFont="1" applyFill="1" applyBorder="1" applyAlignment="1" applyProtection="1">
      <alignment horizontal="center" vertical="center"/>
    </xf>
    <xf numFmtId="0" fontId="0" fillId="2" borderId="23" xfId="2" applyFont="1" applyFill="1" applyBorder="1" applyAlignment="1" applyProtection="1">
      <alignment horizontal="center" vertical="center"/>
    </xf>
    <xf numFmtId="20" fontId="0" fillId="2" borderId="21" xfId="2" quotePrefix="1" applyNumberFormat="1" applyFont="1" applyFill="1" applyBorder="1" applyAlignment="1" applyProtection="1">
      <alignment horizontal="center" vertical="center"/>
    </xf>
    <xf numFmtId="181" fontId="7" fillId="3" borderId="24" xfId="1" applyNumberFormat="1" applyFont="1" applyFill="1" applyBorder="1" applyAlignment="1" applyProtection="1">
      <alignment vertical="center" shrinkToFit="1"/>
      <protection locked="0"/>
    </xf>
    <xf numFmtId="181" fontId="7" fillId="3" borderId="18" xfId="1" applyNumberFormat="1" applyFont="1" applyFill="1" applyBorder="1" applyAlignment="1" applyProtection="1">
      <alignment vertical="center" shrinkToFit="1"/>
      <protection locked="0"/>
    </xf>
    <xf numFmtId="181" fontId="7" fillId="3" borderId="14" xfId="1" applyNumberFormat="1" applyFont="1" applyFill="1" applyBorder="1" applyAlignment="1" applyProtection="1">
      <alignment vertical="center" shrinkToFit="1"/>
      <protection locked="0"/>
    </xf>
    <xf numFmtId="181" fontId="7" fillId="3" borderId="21" xfId="1" applyNumberFormat="1" applyFont="1" applyFill="1" applyBorder="1" applyAlignment="1" applyProtection="1">
      <alignment vertical="center" shrinkToFit="1"/>
      <protection locked="0"/>
    </xf>
    <xf numFmtId="0" fontId="10" fillId="0" borderId="8" xfId="0" applyFont="1" applyFill="1" applyBorder="1" applyAlignment="1" applyProtection="1">
      <alignment vertical="center"/>
    </xf>
    <xf numFmtId="0" fontId="0" fillId="0" borderId="0" xfId="0" applyFont="1" applyAlignment="1" applyProtection="1">
      <alignment horizontal="centerContinuous" vertical="center"/>
    </xf>
    <xf numFmtId="0" fontId="9" fillId="0" borderId="2" xfId="0" applyFont="1" applyFill="1" applyBorder="1" applyAlignment="1" applyProtection="1">
      <alignment horizontal="centerContinuous" vertical="center"/>
    </xf>
    <xf numFmtId="0" fontId="0" fillId="0" borderId="2" xfId="0" applyFont="1" applyFill="1" applyBorder="1" applyAlignment="1" applyProtection="1">
      <alignment horizontal="centerContinuous" vertical="center"/>
    </xf>
    <xf numFmtId="0" fontId="0" fillId="0" borderId="67" xfId="0" applyFont="1" applyBorder="1" applyAlignment="1" applyProtection="1">
      <alignment vertical="center"/>
    </xf>
    <xf numFmtId="181" fontId="7" fillId="0" borderId="37" xfId="1" applyNumberFormat="1" applyFont="1" applyFill="1" applyBorder="1" applyAlignment="1" applyProtection="1">
      <alignment vertical="center" shrinkToFit="1"/>
    </xf>
    <xf numFmtId="181" fontId="7" fillId="0" borderId="27" xfId="1" applyNumberFormat="1" applyFont="1" applyFill="1" applyBorder="1" applyAlignment="1" applyProtection="1">
      <alignment vertical="center" shrinkToFit="1"/>
    </xf>
    <xf numFmtId="181" fontId="7" fillId="0" borderId="39" xfId="1" applyNumberFormat="1" applyFont="1" applyFill="1" applyBorder="1" applyAlignment="1" applyProtection="1">
      <alignment vertical="center" shrinkToFit="1"/>
    </xf>
    <xf numFmtId="181" fontId="7" fillId="0" borderId="29" xfId="1" applyNumberFormat="1" applyFont="1" applyFill="1" applyBorder="1" applyAlignment="1" applyProtection="1">
      <alignment vertical="center" shrinkToFit="1"/>
    </xf>
    <xf numFmtId="181" fontId="7" fillId="0" borderId="40" xfId="1" applyNumberFormat="1" applyFont="1" applyFill="1" applyBorder="1" applyAlignment="1" applyProtection="1">
      <alignment vertical="center" shrinkToFit="1"/>
    </xf>
    <xf numFmtId="181" fontId="7" fillId="0" borderId="30" xfId="1" applyNumberFormat="1" applyFont="1" applyFill="1" applyBorder="1" applyAlignment="1" applyProtection="1">
      <alignment vertical="center" shrinkToFit="1"/>
    </xf>
    <xf numFmtId="181" fontId="7" fillId="0" borderId="38" xfId="1" applyNumberFormat="1" applyFont="1" applyFill="1" applyBorder="1" applyAlignment="1" applyProtection="1">
      <alignment vertical="center" shrinkToFit="1"/>
    </xf>
    <xf numFmtId="181" fontId="7" fillId="0" borderId="28" xfId="1" applyNumberFormat="1" applyFont="1" applyFill="1" applyBorder="1" applyAlignment="1" applyProtection="1">
      <alignment vertical="center" shrinkToFit="1"/>
    </xf>
    <xf numFmtId="14" fontId="0" fillId="0" borderId="0" xfId="0" applyNumberFormat="1" applyProtection="1"/>
  </cellXfs>
  <cellStyles count="4">
    <cellStyle name="パーセント" xfId="3" builtinId="5"/>
    <cellStyle name="桁区切り" xfId="1" builtinId="6"/>
    <cellStyle name="標準" xfId="0" builtinId="0"/>
    <cellStyle name="標準_週間発電計画（案：南信パルプ)" xfId="2"/>
  </cellStyles>
  <dxfs count="67"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ont>
        <color auto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colors>
    <mruColors>
      <color rgb="FFFFFFCC"/>
      <color rgb="FFFFA7EC"/>
      <color rgb="FFFFCCFF"/>
      <color rgb="FFCCFFCC"/>
      <color rgb="FFCCFF99"/>
      <color rgb="FF0000FF"/>
      <color rgb="FFEAEAEA"/>
      <color rgb="FFFFFF99"/>
      <color rgb="FFCCEC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8"/>
  <sheetViews>
    <sheetView tabSelected="1" zoomScale="90" zoomScaleNormal="90" workbookViewId="0"/>
  </sheetViews>
  <sheetFormatPr defaultColWidth="9" defaultRowHeight="13.5" x14ac:dyDescent="0.15"/>
  <cols>
    <col min="1" max="1" width="1.75" style="6" customWidth="1"/>
    <col min="2" max="11" width="18.75" style="6" customWidth="1"/>
    <col min="12" max="16384" width="9" style="6"/>
  </cols>
  <sheetData>
    <row r="1" spans="1:17" s="2" customFormat="1" ht="18.75" x14ac:dyDescent="0.4">
      <c r="A1" s="7"/>
      <c r="B1" s="8" t="s">
        <v>50</v>
      </c>
      <c r="C1" s="8"/>
      <c r="D1" s="8"/>
      <c r="E1" s="8"/>
      <c r="F1" s="8"/>
      <c r="G1" s="8"/>
      <c r="H1" s="9"/>
      <c r="I1" s="8"/>
      <c r="J1" s="8"/>
      <c r="K1" s="8"/>
      <c r="L1" s="8"/>
      <c r="M1" s="7"/>
      <c r="N1" s="7"/>
      <c r="O1" s="7"/>
      <c r="P1" s="10"/>
      <c r="Q1" s="7"/>
    </row>
    <row r="2" spans="1:17" s="2" customFormat="1" ht="18.75" x14ac:dyDescent="0.4">
      <c r="A2" s="7"/>
      <c r="B2" s="8"/>
      <c r="C2" s="8"/>
      <c r="D2" s="8"/>
      <c r="E2" s="8"/>
      <c r="F2" s="8"/>
      <c r="G2" s="8"/>
      <c r="H2" s="9"/>
      <c r="I2" s="8"/>
      <c r="J2" s="8"/>
      <c r="K2" s="8"/>
      <c r="L2" s="8"/>
      <c r="M2" s="7"/>
      <c r="N2" s="7"/>
      <c r="O2" s="7"/>
      <c r="P2" s="10"/>
      <c r="Q2" s="7"/>
    </row>
    <row r="3" spans="1:17" s="2" customFormat="1" ht="19.5" thickBot="1" x14ac:dyDescent="0.45">
      <c r="A3" s="7"/>
      <c r="B3" s="8" t="s">
        <v>9</v>
      </c>
      <c r="C3" s="8"/>
      <c r="D3" s="8"/>
      <c r="E3" s="8"/>
      <c r="F3" s="8"/>
      <c r="G3" s="8"/>
      <c r="H3" s="8"/>
      <c r="I3" s="8"/>
      <c r="J3" s="8"/>
      <c r="K3" s="8"/>
      <c r="L3" s="8"/>
      <c r="M3" s="7"/>
      <c r="N3" s="7"/>
      <c r="O3" s="7"/>
      <c r="P3" s="10"/>
      <c r="Q3" s="7"/>
    </row>
    <row r="4" spans="1:17" s="2" customFormat="1" ht="18.75" x14ac:dyDescent="0.4">
      <c r="A4" s="7"/>
      <c r="B4" s="11" t="s">
        <v>52</v>
      </c>
      <c r="C4" s="12"/>
      <c r="D4" s="13" t="s">
        <v>59</v>
      </c>
      <c r="E4" s="13"/>
      <c r="F4" s="13"/>
      <c r="G4" s="13"/>
      <c r="H4" s="13"/>
      <c r="I4" s="13"/>
      <c r="J4" s="13"/>
      <c r="K4" s="14"/>
      <c r="L4" s="8"/>
      <c r="M4" s="7"/>
      <c r="N4" s="7"/>
      <c r="O4" s="7"/>
      <c r="P4" s="10"/>
      <c r="Q4" s="7"/>
    </row>
    <row r="5" spans="1:17" s="2" customFormat="1" ht="18.75" x14ac:dyDescent="0.4">
      <c r="A5" s="7"/>
      <c r="B5" s="15" t="s">
        <v>10</v>
      </c>
      <c r="C5" s="16"/>
      <c r="D5" s="17" t="s">
        <v>27</v>
      </c>
      <c r="E5" s="17"/>
      <c r="F5" s="17"/>
      <c r="G5" s="17"/>
      <c r="H5" s="17"/>
      <c r="I5" s="17"/>
      <c r="J5" s="17"/>
      <c r="K5" s="18"/>
      <c r="L5" s="8"/>
      <c r="M5" s="7"/>
      <c r="N5" s="7"/>
      <c r="O5" s="7"/>
      <c r="P5" s="10"/>
      <c r="Q5" s="7"/>
    </row>
    <row r="6" spans="1:17" s="2" customFormat="1" ht="19.5" thickBot="1" x14ac:dyDescent="0.45">
      <c r="A6" s="7"/>
      <c r="B6" s="19" t="s">
        <v>11</v>
      </c>
      <c r="C6" s="20"/>
      <c r="D6" s="21" t="s">
        <v>60</v>
      </c>
      <c r="E6" s="21"/>
      <c r="F6" s="21"/>
      <c r="G6" s="21"/>
      <c r="H6" s="21"/>
      <c r="I6" s="21"/>
      <c r="J6" s="21"/>
      <c r="K6" s="22"/>
      <c r="L6" s="8"/>
      <c r="M6" s="7"/>
      <c r="N6" s="7"/>
      <c r="O6" s="7"/>
      <c r="P6" s="10"/>
      <c r="Q6" s="7"/>
    </row>
    <row r="7" spans="1:17" s="2" customFormat="1" ht="18.75" x14ac:dyDescent="0.4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7"/>
      <c r="N7" s="7"/>
      <c r="O7" s="7"/>
      <c r="P7" s="10"/>
      <c r="Q7" s="7"/>
    </row>
    <row r="8" spans="1:17" s="2" customFormat="1" ht="19.5" thickBot="1" x14ac:dyDescent="0.45">
      <c r="A8" s="7"/>
      <c r="B8" s="23" t="s">
        <v>12</v>
      </c>
      <c r="C8" s="8"/>
      <c r="D8" s="8"/>
      <c r="E8" s="8"/>
      <c r="F8" s="8"/>
      <c r="G8" s="8"/>
      <c r="H8" s="8"/>
      <c r="I8" s="8"/>
      <c r="J8" s="8"/>
      <c r="K8" s="8"/>
      <c r="L8" s="8"/>
      <c r="M8" s="7"/>
      <c r="N8" s="7"/>
      <c r="O8" s="7"/>
      <c r="P8" s="10"/>
      <c r="Q8" s="7"/>
    </row>
    <row r="9" spans="1:17" s="2" customFormat="1" ht="18.75" x14ac:dyDescent="0.4">
      <c r="A9" s="7"/>
      <c r="B9" s="24" t="s">
        <v>61</v>
      </c>
      <c r="C9" s="13"/>
      <c r="D9" s="13"/>
      <c r="E9" s="13"/>
      <c r="F9" s="13"/>
      <c r="G9" s="14"/>
      <c r="H9" s="8"/>
      <c r="I9" s="8"/>
      <c r="J9" s="8"/>
      <c r="K9" s="8"/>
      <c r="L9" s="8"/>
      <c r="M9" s="7"/>
      <c r="N9" s="7"/>
      <c r="O9" s="7"/>
      <c r="P9" s="10"/>
      <c r="Q9" s="7"/>
    </row>
    <row r="10" spans="1:17" s="2" customFormat="1" ht="18.75" x14ac:dyDescent="0.4">
      <c r="A10" s="7"/>
      <c r="B10" s="25" t="s">
        <v>53</v>
      </c>
      <c r="C10" s="26"/>
      <c r="D10" s="26"/>
      <c r="E10" s="26"/>
      <c r="F10" s="26"/>
      <c r="G10" s="27"/>
      <c r="H10" s="8"/>
      <c r="I10" s="8"/>
      <c r="J10" s="8"/>
      <c r="K10" s="8"/>
      <c r="L10" s="8"/>
      <c r="M10" s="7"/>
      <c r="N10" s="7"/>
      <c r="O10" s="7"/>
      <c r="P10" s="10"/>
      <c r="Q10" s="7"/>
    </row>
    <row r="11" spans="1:17" s="2" customFormat="1" ht="19.5" thickBot="1" x14ac:dyDescent="0.45">
      <c r="A11" s="7"/>
      <c r="B11" s="28" t="s">
        <v>62</v>
      </c>
      <c r="C11" s="21"/>
      <c r="D11" s="21"/>
      <c r="E11" s="21"/>
      <c r="F11" s="21"/>
      <c r="G11" s="22"/>
      <c r="H11" s="8"/>
      <c r="I11" s="8"/>
      <c r="J11" s="8"/>
      <c r="K11" s="8"/>
      <c r="L11" s="8"/>
      <c r="M11" s="7"/>
      <c r="N11" s="7"/>
      <c r="O11" s="7"/>
      <c r="P11" s="10"/>
      <c r="Q11" s="7"/>
    </row>
    <row r="12" spans="1:17" s="2" customFormat="1" ht="18.75" x14ac:dyDescent="0.4">
      <c r="A12" s="7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7"/>
      <c r="N12" s="7"/>
      <c r="O12" s="7"/>
      <c r="P12" s="10"/>
      <c r="Q12" s="7"/>
    </row>
    <row r="13" spans="1:17" s="2" customFormat="1" ht="19.5" thickBot="1" x14ac:dyDescent="0.45">
      <c r="A13" s="7"/>
      <c r="B13" s="8" t="s">
        <v>13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7"/>
      <c r="N13" s="7"/>
      <c r="O13" s="7"/>
      <c r="P13" s="10"/>
      <c r="Q13" s="7"/>
    </row>
    <row r="14" spans="1:17" s="2" customFormat="1" ht="18.75" x14ac:dyDescent="0.4">
      <c r="A14" s="7"/>
      <c r="B14" s="29" t="s">
        <v>63</v>
      </c>
      <c r="C14" s="30"/>
      <c r="D14" s="30"/>
      <c r="E14" s="31"/>
      <c r="F14" s="32" t="str">
        <f>IF(E21="","未入力箇所あり",IF(MOD(E21,2)=0,"〇","×"))</f>
        <v>未入力箇所あり</v>
      </c>
      <c r="G14" s="8"/>
      <c r="H14" s="8"/>
      <c r="I14" s="8"/>
      <c r="J14" s="8"/>
      <c r="K14" s="8"/>
      <c r="L14" s="8"/>
      <c r="M14" s="7"/>
      <c r="N14" s="7"/>
      <c r="O14" s="7"/>
      <c r="P14" s="10"/>
      <c r="Q14" s="7"/>
    </row>
    <row r="15" spans="1:17" s="2" customFormat="1" ht="18.75" x14ac:dyDescent="0.4">
      <c r="A15" s="7"/>
      <c r="B15" s="33" t="s">
        <v>28</v>
      </c>
      <c r="C15" s="34"/>
      <c r="D15" s="35"/>
      <c r="E15" s="36"/>
      <c r="F15" s="37" t="str">
        <f t="array" ref="F15">IF(COUNTIF(E29:E40,"未入力箇所あり")&gt;=1,"未入力箇所あり",IF(AND(E29:E40&gt;=0.3,E29:E40&lt;=0.6),"〇","×"))</f>
        <v>未入力箇所あり</v>
      </c>
      <c r="G15" s="8"/>
      <c r="H15" s="9"/>
      <c r="I15" s="9"/>
      <c r="J15" s="8"/>
      <c r="K15" s="8"/>
      <c r="L15" s="8"/>
      <c r="M15" s="7"/>
      <c r="N15" s="7"/>
      <c r="O15" s="7"/>
      <c r="P15" s="10"/>
      <c r="Q15" s="7"/>
    </row>
    <row r="16" spans="1:17" s="2" customFormat="1" ht="18.75" x14ac:dyDescent="0.4">
      <c r="A16" s="7"/>
      <c r="B16" s="38" t="s">
        <v>64</v>
      </c>
      <c r="C16" s="39"/>
      <c r="D16" s="40"/>
      <c r="E16" s="16"/>
      <c r="F16" s="41" t="str">
        <f>IF(OR(COUNTIF(C29:C40,"")&gt;=1,SUM(G29:G40)&gt;=1),"未入力箇所あり",IF(SUM(H29:H40)=0,"〇","×"))</f>
        <v>未入力箇所あり</v>
      </c>
      <c r="G16" s="8"/>
      <c r="H16" s="8"/>
      <c r="I16" s="8"/>
      <c r="J16" s="8"/>
      <c r="K16" s="8"/>
      <c r="L16" s="8"/>
      <c r="M16" s="7"/>
      <c r="N16" s="7"/>
      <c r="O16" s="7"/>
      <c r="P16" s="10"/>
      <c r="Q16" s="7"/>
    </row>
    <row r="17" spans="1:18" s="2" customFormat="1" ht="18.75" x14ac:dyDescent="0.4">
      <c r="A17" s="7"/>
      <c r="B17" s="38" t="s">
        <v>54</v>
      </c>
      <c r="C17" s="39"/>
      <c r="D17" s="40"/>
      <c r="E17" s="16"/>
      <c r="F17" s="42" t="str">
        <f>IF(SUM(G29:G40)&gt;=1,"未入力箇所あり",IF(SUM(I29:I40)&gt;=1,"×","〇"))</f>
        <v>未入力箇所あり</v>
      </c>
      <c r="G17" s="8"/>
      <c r="H17" s="43"/>
      <c r="I17" s="43"/>
      <c r="J17" s="8"/>
      <c r="K17" s="8"/>
      <c r="L17" s="8"/>
      <c r="M17" s="7"/>
      <c r="N17" s="7"/>
      <c r="O17" s="7"/>
      <c r="P17" s="10"/>
      <c r="Q17" s="7"/>
    </row>
    <row r="18" spans="1:18" s="2" customFormat="1" ht="19.5" thickBot="1" x14ac:dyDescent="0.45">
      <c r="A18" s="7"/>
      <c r="B18" s="44" t="s">
        <v>69</v>
      </c>
      <c r="C18" s="45"/>
      <c r="D18" s="46"/>
      <c r="E18" s="20"/>
      <c r="F18" s="47" t="str">
        <f>IF(SUM(G29:G40)&gt;=1,"未入力箇所あり",IF(SUM(J29:J40)=0,"〇","×"))</f>
        <v>未入力箇所あり</v>
      </c>
      <c r="G18" s="48"/>
      <c r="H18" s="43"/>
      <c r="I18" s="43"/>
      <c r="J18" s="8"/>
      <c r="K18" s="8"/>
      <c r="L18" s="8"/>
      <c r="M18" s="7"/>
      <c r="N18" s="7"/>
      <c r="O18" s="7"/>
      <c r="P18" s="10"/>
      <c r="Q18" s="7"/>
    </row>
    <row r="19" spans="1:18" s="2" customFormat="1" ht="18.75" x14ac:dyDescent="0.4">
      <c r="A19" s="7"/>
      <c r="B19" s="49"/>
      <c r="C19" s="49"/>
      <c r="D19" s="48"/>
      <c r="E19" s="43"/>
      <c r="F19" s="43"/>
      <c r="G19" s="43"/>
      <c r="H19" s="43"/>
      <c r="I19" s="43"/>
      <c r="J19" s="8"/>
      <c r="K19" s="8"/>
      <c r="L19" s="8"/>
      <c r="M19" s="7"/>
      <c r="N19" s="7"/>
      <c r="O19" s="7"/>
      <c r="P19" s="10"/>
      <c r="Q19" s="7"/>
    </row>
    <row r="20" spans="1:18" s="2" customFormat="1" ht="19.5" thickBot="1" x14ac:dyDescent="0.45">
      <c r="A20" s="7"/>
      <c r="B20" s="23" t="s">
        <v>65</v>
      </c>
      <c r="C20" s="49"/>
      <c r="D20" s="48"/>
      <c r="E20" s="49"/>
      <c r="F20" s="49"/>
      <c r="G20" s="49"/>
      <c r="H20" s="49"/>
      <c r="I20" s="49"/>
      <c r="J20" s="26"/>
      <c r="K20" s="8"/>
      <c r="L20" s="8"/>
      <c r="M20" s="7"/>
      <c r="N20" s="7"/>
      <c r="O20" s="7"/>
      <c r="P20" s="10"/>
      <c r="Q20" s="7"/>
    </row>
    <row r="21" spans="1:18" s="2" customFormat="1" ht="19.5" thickBot="1" x14ac:dyDescent="0.45">
      <c r="A21" s="7"/>
      <c r="B21" s="23" t="s">
        <v>51</v>
      </c>
      <c r="C21" s="49"/>
      <c r="D21" s="48"/>
      <c r="E21" s="4"/>
      <c r="F21" s="49" t="s">
        <v>14</v>
      </c>
      <c r="G21" s="49"/>
      <c r="H21" s="49"/>
      <c r="I21" s="49"/>
      <c r="J21" s="26"/>
      <c r="K21" s="8"/>
      <c r="L21" s="8"/>
      <c r="M21" s="7"/>
      <c r="N21" s="7"/>
      <c r="O21" s="7"/>
      <c r="P21" s="10"/>
      <c r="Q21" s="7"/>
    </row>
    <row r="22" spans="1:18" s="2" customFormat="1" ht="18.75" x14ac:dyDescent="0.4">
      <c r="A22" s="7"/>
      <c r="B22" s="23"/>
      <c r="C22" s="49"/>
      <c r="D22" s="48"/>
      <c r="E22" s="50"/>
      <c r="F22" s="49"/>
      <c r="G22" s="49"/>
      <c r="H22" s="49"/>
      <c r="I22" s="49"/>
      <c r="J22" s="26"/>
      <c r="K22" s="8"/>
      <c r="L22" s="8"/>
      <c r="M22" s="7"/>
      <c r="N22" s="7"/>
      <c r="O22" s="7"/>
      <c r="P22" s="10"/>
      <c r="Q22" s="7"/>
      <c r="R22" s="7"/>
    </row>
    <row r="23" spans="1:18" s="2" customFormat="1" ht="18.75" x14ac:dyDescent="0.4">
      <c r="A23" s="7"/>
      <c r="B23" s="51" t="s">
        <v>66</v>
      </c>
      <c r="C23" s="51"/>
      <c r="D23" s="51"/>
      <c r="E23" s="51"/>
      <c r="F23" s="49"/>
      <c r="G23" s="49"/>
      <c r="H23" s="49"/>
      <c r="I23" s="49"/>
      <c r="J23" s="26"/>
      <c r="K23" s="8"/>
      <c r="L23" s="8"/>
      <c r="M23" s="7"/>
      <c r="N23" s="7"/>
      <c r="O23" s="7"/>
      <c r="P23" s="10"/>
      <c r="Q23" s="7"/>
      <c r="R23" s="7"/>
    </row>
    <row r="24" spans="1:18" s="2" customFormat="1" ht="19.5" thickBot="1" x14ac:dyDescent="0.45">
      <c r="A24" s="7"/>
      <c r="B24" s="51" t="s">
        <v>67</v>
      </c>
      <c r="C24" s="51"/>
      <c r="D24" s="51"/>
      <c r="E24" s="51"/>
      <c r="F24" s="49"/>
      <c r="G24" s="49"/>
      <c r="H24" s="49"/>
      <c r="I24" s="49"/>
      <c r="J24" s="26"/>
      <c r="K24" s="8"/>
      <c r="L24" s="8"/>
      <c r="M24" s="7"/>
      <c r="N24" s="7"/>
      <c r="O24" s="7"/>
      <c r="P24" s="10"/>
      <c r="Q24" s="7"/>
      <c r="R24" s="7"/>
    </row>
    <row r="25" spans="1:18" s="2" customFormat="1" ht="19.5" thickBot="1" x14ac:dyDescent="0.45">
      <c r="A25" s="7"/>
      <c r="B25" s="51" t="s">
        <v>68</v>
      </c>
      <c r="C25" s="52"/>
      <c r="D25" s="53" t="str">
        <f>IF(E21="","自動算出",C32*0.25/2)</f>
        <v>自動算出</v>
      </c>
      <c r="E25" s="51" t="s">
        <v>25</v>
      </c>
      <c r="F25" s="8"/>
      <c r="G25" s="8"/>
      <c r="H25" s="8"/>
      <c r="I25" s="9"/>
      <c r="J25" s="8"/>
      <c r="K25" s="8"/>
      <c r="L25" s="8"/>
      <c r="M25" s="7"/>
      <c r="N25" s="7"/>
      <c r="O25" s="7"/>
      <c r="P25" s="7"/>
      <c r="Q25" s="7"/>
      <c r="R25" s="7"/>
    </row>
    <row r="26" spans="1:18" s="2" customFormat="1" ht="19.5" thickBot="1" x14ac:dyDescent="0.45">
      <c r="A26" s="7"/>
      <c r="B26" s="51"/>
      <c r="C26" s="52"/>
      <c r="D26" s="54"/>
      <c r="E26" s="51"/>
      <c r="F26" s="8"/>
      <c r="G26" s="8"/>
      <c r="H26" s="8"/>
      <c r="I26" s="9"/>
      <c r="J26" s="8"/>
      <c r="K26" s="8"/>
      <c r="L26" s="8"/>
      <c r="M26" s="7"/>
      <c r="N26" s="7"/>
      <c r="O26" s="7"/>
      <c r="P26" s="7"/>
      <c r="Q26" s="7"/>
      <c r="R26" s="7"/>
    </row>
    <row r="27" spans="1:18" s="2" customFormat="1" ht="18.75" x14ac:dyDescent="0.4">
      <c r="A27" s="7"/>
      <c r="B27" s="55"/>
      <c r="C27" s="56" t="s">
        <v>55</v>
      </c>
      <c r="D27" s="56" t="s">
        <v>15</v>
      </c>
      <c r="E27" s="56" t="s">
        <v>16</v>
      </c>
      <c r="F27" s="56" t="s">
        <v>17</v>
      </c>
      <c r="G27" s="57" t="s">
        <v>18</v>
      </c>
      <c r="H27" s="58" t="s">
        <v>56</v>
      </c>
      <c r="I27" s="56" t="s">
        <v>19</v>
      </c>
      <c r="J27" s="59" t="s">
        <v>20</v>
      </c>
      <c r="K27" s="8"/>
      <c r="L27" s="8"/>
      <c r="M27" s="7"/>
      <c r="N27" s="7"/>
      <c r="O27" s="7"/>
      <c r="P27" s="7"/>
      <c r="Q27" s="7"/>
      <c r="R27" s="7"/>
    </row>
    <row r="28" spans="1:18" s="2" customFormat="1" ht="18.75" x14ac:dyDescent="0.4">
      <c r="A28" s="7"/>
      <c r="B28" s="60"/>
      <c r="C28" s="61"/>
      <c r="D28" s="61"/>
      <c r="E28" s="61"/>
      <c r="F28" s="61"/>
      <c r="G28" s="62"/>
      <c r="H28" s="63" t="s">
        <v>21</v>
      </c>
      <c r="I28" s="64" t="s">
        <v>22</v>
      </c>
      <c r="J28" s="65" t="s">
        <v>23</v>
      </c>
      <c r="K28" s="8"/>
      <c r="L28" s="8"/>
      <c r="M28" s="7"/>
      <c r="N28" s="7"/>
      <c r="O28" s="7"/>
      <c r="P28" s="7"/>
      <c r="Q28" s="7"/>
      <c r="R28" s="7"/>
    </row>
    <row r="29" spans="1:18" s="2" customFormat="1" ht="18.75" x14ac:dyDescent="0.4">
      <c r="A29" s="7"/>
      <c r="B29" s="66">
        <v>45748</v>
      </c>
      <c r="C29" s="67" t="str">
        <f>IF($E$21="","未入力箇所あり",$E$21*10^3)</f>
        <v>未入力箇所あり</v>
      </c>
      <c r="D29" s="68" t="str">
        <f>IF(COUNTIF('2025年4月'!$F$11:$AI$58,"")&gt;=1,"未入力箇所あり",SUM('2025年4月'!$F$11:$AI$58))</f>
        <v>未入力箇所あり</v>
      </c>
      <c r="E29" s="69" t="str">
        <f>IF(OR(C29="未入力箇所あり",COUNTIF('2025年4月'!$F$11:$AI$58,"")&gt;=1),"未入力箇所あり",D29/(C29*24*F29))</f>
        <v>未入力箇所あり</v>
      </c>
      <c r="F29" s="70">
        <v>30</v>
      </c>
      <c r="G29" s="71">
        <f>COUNTIF('2025年4月'!$F$11:$AI$58,"")</f>
        <v>1440</v>
      </c>
      <c r="H29" s="70" t="str">
        <f>IF(COUNTIF('2025年4月'!$F$11:$AI$58,"")&gt;=1,"未入力箇所あり",COUNTIF('2025年4月'!$F$11:$AI$58,"&gt;"&amp;C29/2))</f>
        <v>未入力箇所あり</v>
      </c>
      <c r="I29" s="70" t="str">
        <f>IF(COUNTIF('2025年4月'!$F$11:$AI$58,"")&gt;=1,"未入力箇所あり",COUNTIF('2025年4月'!$F$11:$AI$58,"&lt;"&amp;$C$32/2*0.25))</f>
        <v>未入力箇所あり</v>
      </c>
      <c r="J29" s="72" t="str">
        <f>IF(COUNTIF('2025年4月'!$F$11:$AI$58,"")&gt;=1,"未入力箇所あり",F29*48-SUMPRODUCT(('2025年4月'!$F$11:$AI$58&gt;0)*(MOD('2025年4月'!$F$11:$AI$58,50)=0)*1))</f>
        <v>未入力箇所あり</v>
      </c>
      <c r="K29" s="8"/>
      <c r="L29" s="8"/>
      <c r="M29" s="73"/>
      <c r="N29" s="7"/>
      <c r="O29" s="7"/>
      <c r="P29" s="7"/>
      <c r="Q29" s="7"/>
      <c r="R29" s="7"/>
    </row>
    <row r="30" spans="1:18" s="2" customFormat="1" ht="18.75" x14ac:dyDescent="0.4">
      <c r="A30" s="7"/>
      <c r="B30" s="74">
        <v>45778</v>
      </c>
      <c r="C30" s="67" t="str">
        <f>IF($E$21="","未入力箇所あり",$E$21*10^3)</f>
        <v>未入力箇所あり</v>
      </c>
      <c r="D30" s="68" t="str">
        <f>IF(COUNTIF('2025年5月'!$F$11:$AJ$58,"")&gt;=1,"未入力箇所あり",SUM('2025年5月'!$F$11:$AJ$58))</f>
        <v>未入力箇所あり</v>
      </c>
      <c r="E30" s="69" t="str">
        <f>IF(OR(C30="未入力箇所あり",COUNTIF('2025年5月'!$F$11:$AJ$58,"")&gt;=1),"未入力箇所あり",D30/(C30*24*F30))</f>
        <v>未入力箇所あり</v>
      </c>
      <c r="F30" s="70">
        <v>31</v>
      </c>
      <c r="G30" s="71">
        <f>COUNTIF('2025年5月'!$F$11:$AJ$58,"")</f>
        <v>1488</v>
      </c>
      <c r="H30" s="70" t="str">
        <f>IF(COUNTIF('2025年5月'!$F$11:$AJ$58,"")&gt;=1,"未入力箇所あり",COUNTIF('2025年5月'!$F$11:$AJ$58,"&gt;"&amp;C30/2))</f>
        <v>未入力箇所あり</v>
      </c>
      <c r="I30" s="70" t="str">
        <f>IF(COUNTIF('2025年5月'!F$11:$AJ$58,"")&gt;=1,"未入力箇所あり",COUNTIF('2025年5月'!$F$11:$AJ$58,"&lt;"&amp;$C$32/2*0.25))</f>
        <v>未入力箇所あり</v>
      </c>
      <c r="J30" s="72" t="str">
        <f>IF(COUNTIF('2025年5月'!$F$11:$AJ$58,"")&gt;=1,"未入力箇所あり",F30*48-SUMPRODUCT(('2025年5月'!$F$11:$AJ$58&gt;0)*(MOD('2025年5月'!$F$11:$AJ$58,50)=0)*1))</f>
        <v>未入力箇所あり</v>
      </c>
      <c r="K30" s="8"/>
      <c r="L30" s="8"/>
      <c r="M30" s="7"/>
      <c r="N30" s="7"/>
      <c r="O30" s="7"/>
      <c r="P30" s="7"/>
      <c r="Q30" s="7"/>
      <c r="R30" s="7"/>
    </row>
    <row r="31" spans="1:18" s="2" customFormat="1" ht="18.75" x14ac:dyDescent="0.4">
      <c r="A31" s="7"/>
      <c r="B31" s="74">
        <v>45809</v>
      </c>
      <c r="C31" s="67" t="str">
        <f t="shared" ref="C31" si="0">IF($E$21="","未入力箇所あり",$E$21*10^3)</f>
        <v>未入力箇所あり</v>
      </c>
      <c r="D31" s="68" t="str">
        <f>IF(COUNTIF('2025年6月'!$F$11:$AI$58,"")&gt;=1,"未入力箇所あり",SUM('2025年6月'!$F$11:$AI$58))</f>
        <v>未入力箇所あり</v>
      </c>
      <c r="E31" s="69" t="str">
        <f>IF(OR(C31="未入力箇所あり",COUNTIF('2025年6月'!$F$11:$AI$58,"")&gt;=1),"未入力箇所あり",D31/(C31*24*F31))</f>
        <v>未入力箇所あり</v>
      </c>
      <c r="F31" s="70">
        <v>30</v>
      </c>
      <c r="G31" s="71">
        <f>COUNTIF('2025年6月'!$F$11:$AI$58,"")</f>
        <v>1440</v>
      </c>
      <c r="H31" s="70" t="str">
        <f>IF(COUNTIF('2025年6月'!$F$11:$AI$58,"")&gt;=1,"未入力箇所あり",COUNTIF('2025年6月'!$F$11:$AI$58,"&gt;"&amp;C31/2))</f>
        <v>未入力箇所あり</v>
      </c>
      <c r="I31" s="70" t="str">
        <f>IF(COUNTIF('2025年6月'!$F$11:$AI$58,"")&gt;=1,"未入力箇所あり",COUNTIF('2025年6月'!$F$11:$AI$58,"&lt;"&amp;$C$32/2*0.25))</f>
        <v>未入力箇所あり</v>
      </c>
      <c r="J31" s="72" t="str">
        <f>IF(COUNTIF('2025年6月'!$F$11:$AI$58,"")&gt;=1,"未入力箇所あり",F31*48-SUMPRODUCT(('2025年6月'!$F$11:$AI$58&gt;0)*(MOD('2025年6月'!$F$11:$AI$58,50)=0)*1))</f>
        <v>未入力箇所あり</v>
      </c>
      <c r="K31" s="8"/>
      <c r="L31" s="8"/>
      <c r="M31" s="7"/>
      <c r="N31" s="7"/>
      <c r="O31" s="7"/>
      <c r="P31" s="7"/>
      <c r="Q31" s="7"/>
      <c r="R31" s="7"/>
    </row>
    <row r="32" spans="1:18" s="2" customFormat="1" ht="18.75" x14ac:dyDescent="0.4">
      <c r="A32" s="7"/>
      <c r="B32" s="74">
        <v>45839</v>
      </c>
      <c r="C32" s="67" t="str">
        <f>IF($E$21="","未入力箇所あり",$E$21*10^3*1.6)</f>
        <v>未入力箇所あり</v>
      </c>
      <c r="D32" s="68" t="str">
        <f>IF(COUNTIF('2025年7月'!$F$11:$AJ$58,"")&gt;=1,"未入力箇所あり",SUM('2025年7月'!$F$11:$AJ$58))</f>
        <v>未入力箇所あり</v>
      </c>
      <c r="E32" s="69" t="str">
        <f>IF(OR(C32="未入力箇所あり",COUNTIF('2025年7月'!$F$11:$AJ$58,"")&gt;=1),"未入力箇所あり",D32/(C32*24*F32))</f>
        <v>未入力箇所あり</v>
      </c>
      <c r="F32" s="70">
        <v>31</v>
      </c>
      <c r="G32" s="71">
        <f>COUNTIF('2025年7月'!$F$11:$AJ$58,"")</f>
        <v>1488</v>
      </c>
      <c r="H32" s="70" t="str">
        <f>IF(COUNTIF('2025年7月'!$F$11:$AJ$58,"")&gt;=1,"未入力箇所あり",COUNTIF('2025年7月'!$F$11:$AJ$58,"&gt;"&amp;C32/2))</f>
        <v>未入力箇所あり</v>
      </c>
      <c r="I32" s="70" t="str">
        <f>IF(COUNTIF('2025年7月'!$F$11:$AJ$58,"")&gt;=1,"未入力箇所あり",COUNTIF('2025年7月'!$F$11:$AJ$58,"&lt;"&amp;$C$32/2*0.25))</f>
        <v>未入力箇所あり</v>
      </c>
      <c r="J32" s="72" t="str">
        <f>IF(COUNTIF('2025年7月'!$F$11:$AJ$58,"")&gt;=1,"未入力箇所あり",F32*48-SUMPRODUCT(('2025年7月'!$F$11:$AJ$58&gt;0)*(MOD('2025年7月'!$F$11:$AJ$58,50)=0)*1))</f>
        <v>未入力箇所あり</v>
      </c>
      <c r="K32" s="8"/>
      <c r="L32" s="8"/>
      <c r="M32" s="7"/>
      <c r="N32" s="7"/>
      <c r="O32" s="7"/>
      <c r="P32" s="7"/>
      <c r="Q32" s="7"/>
      <c r="R32" s="7"/>
    </row>
    <row r="33" spans="1:18" s="2" customFormat="1" ht="18.75" x14ac:dyDescent="0.4">
      <c r="A33" s="7"/>
      <c r="B33" s="74">
        <v>45870</v>
      </c>
      <c r="C33" s="67" t="str">
        <f>IF($E$21="","未入力箇所あり",$E$21*10^3*1.6)</f>
        <v>未入力箇所あり</v>
      </c>
      <c r="D33" s="68" t="str">
        <f>IF(COUNTIF('2025年8月'!$F$11:$AJ$58,"")&gt;=1,"未入力箇所あり",SUM('2025年8月'!$F$11:$AJ$58))</f>
        <v>未入力箇所あり</v>
      </c>
      <c r="E33" s="69" t="str">
        <f>IF(OR(C33="未入力箇所あり",COUNTIF('2025年8月'!$F$11:$AJ$58,"")&gt;=1),"未入力箇所あり",D33/(C33*24*F33))</f>
        <v>未入力箇所あり</v>
      </c>
      <c r="F33" s="70">
        <v>31</v>
      </c>
      <c r="G33" s="71">
        <f>COUNTIF('2025年8月'!$F$11:$AJ$58,"")</f>
        <v>1488</v>
      </c>
      <c r="H33" s="70" t="str">
        <f>IF(COUNTIF('2025年8月'!$F$11:$AJ$58,"")&gt;=1,"未入力箇所あり",COUNTIF('2025年8月'!$F$11:$AJ$58,"&gt;"&amp;C33/2))</f>
        <v>未入力箇所あり</v>
      </c>
      <c r="I33" s="70" t="str">
        <f>IF(COUNTIF('2025年8月'!$F$11:$AJ$58,"")&gt;=1,"未入力箇所あり",COUNTIF('2025年8月'!$F$11:$AJ$58,"&lt;"&amp;$C$32/2*0.25))</f>
        <v>未入力箇所あり</v>
      </c>
      <c r="J33" s="72" t="str">
        <f>IF(COUNTIF('2025年8月'!$F$11:$AJ$58,"")&gt;=1,"未入力箇所あり",F33*48-SUMPRODUCT(('2025年8月'!$F$11:$AJ$58&gt;0)*(MOD('2025年8月'!$F$11:$AJ$58,50)=0)*1))</f>
        <v>未入力箇所あり</v>
      </c>
      <c r="K33" s="8"/>
      <c r="L33" s="8"/>
      <c r="M33" s="7"/>
      <c r="N33" s="7"/>
      <c r="O33" s="7"/>
      <c r="P33" s="7"/>
      <c r="Q33" s="7"/>
      <c r="R33" s="7"/>
    </row>
    <row r="34" spans="1:18" s="2" customFormat="1" ht="18.75" x14ac:dyDescent="0.4">
      <c r="A34" s="7"/>
      <c r="B34" s="74">
        <v>45901</v>
      </c>
      <c r="C34" s="67" t="str">
        <f>IF($E$21="","未入力箇所あり",$E$21*10^3*1.6)</f>
        <v>未入力箇所あり</v>
      </c>
      <c r="D34" s="68" t="str">
        <f>IF(COUNTIF('2025年9月'!$F$11:$AI$58,"")&gt;=1,"未入力箇所あり",SUM('2025年9月'!$F$11:$AI$58))</f>
        <v>未入力箇所あり</v>
      </c>
      <c r="E34" s="69" t="str">
        <f>IF(OR(C34="未入力箇所あり",COUNTIF('2025年9月'!$F$11:$AI$58,"")&gt;=1),"未入力箇所あり",D34/(C34*24*F34))</f>
        <v>未入力箇所あり</v>
      </c>
      <c r="F34" s="70">
        <v>30</v>
      </c>
      <c r="G34" s="71">
        <f>COUNTIF('2025年9月'!$F$11:$AI$58,"")</f>
        <v>1440</v>
      </c>
      <c r="H34" s="70" t="str">
        <f>IF(COUNTIF('2025年9月'!$F$11:$AI$58,"")&gt;=1,"未入力箇所あり",COUNTIF('2025年9月'!$F$11:$AI$58,"&gt;"&amp;C34/2))</f>
        <v>未入力箇所あり</v>
      </c>
      <c r="I34" s="70" t="str">
        <f>IF(COUNTIF('2025年9月'!$F$11:$AI$58,"")&gt;=1,"未入力箇所あり",COUNTIF('2025年9月'!$F$11:$AI$58,"&lt;"&amp;$C$32/2*0.25))</f>
        <v>未入力箇所あり</v>
      </c>
      <c r="J34" s="72" t="str">
        <f>IF(COUNTIF('2025年9月'!$F$11:$AI$58,"")&gt;=1,"未入力箇所あり",F34*48-SUMPRODUCT(('2025年9月'!$F$11:$AI$58&gt;0)*(MOD('2025年9月'!$F$11:$AI$58,50)=0)*1))</f>
        <v>未入力箇所あり</v>
      </c>
      <c r="K34" s="8"/>
      <c r="L34" s="8"/>
      <c r="M34" s="7"/>
      <c r="N34" s="7"/>
      <c r="O34" s="7"/>
      <c r="P34" s="7"/>
      <c r="Q34" s="7"/>
      <c r="R34" s="7"/>
    </row>
    <row r="35" spans="1:18" s="2" customFormat="1" ht="18.75" x14ac:dyDescent="0.4">
      <c r="A35" s="7"/>
      <c r="B35" s="74">
        <v>45931</v>
      </c>
      <c r="C35" s="67" t="str">
        <f>IF($E$21="","未入力箇所あり",$E$21*10^3)</f>
        <v>未入力箇所あり</v>
      </c>
      <c r="D35" s="68" t="str">
        <f>IF(COUNTIF('2025年10月'!$F$11:$AJ$58,"")&gt;=1,"未入力箇所あり",SUM('2025年10月'!$F$11:$AJ$58))</f>
        <v>未入力箇所あり</v>
      </c>
      <c r="E35" s="69" t="str">
        <f>IF(OR(C35="未入力箇所あり",COUNTIF('2025年10月'!$F$11:$AJ$58,"")&gt;=1),"未入力箇所あり",D35/(C35*24*F35))</f>
        <v>未入力箇所あり</v>
      </c>
      <c r="F35" s="70">
        <v>31</v>
      </c>
      <c r="G35" s="71">
        <f>COUNTIF('2025年10月'!$F$11:$AJ$58,"")</f>
        <v>1488</v>
      </c>
      <c r="H35" s="70" t="str">
        <f>IF(COUNTIF('2025年10月'!$F$11:$AJ$58,"")&gt;=1,"未入力箇所あり",COUNTIF('2025年10月'!$F$11:$AJ$58,"&gt;"&amp;C35/2))</f>
        <v>未入力箇所あり</v>
      </c>
      <c r="I35" s="70" t="str">
        <f>IF(COUNTIF('2025年10月'!$F$11:$AJ$58,"")&gt;=1,"未入力箇所あり",COUNTIF('2025年10月'!$F$11:$AJ$58,"&lt;"&amp;$C$32/2*0.25))</f>
        <v>未入力箇所あり</v>
      </c>
      <c r="J35" s="72" t="str">
        <f>IF(COUNTIF('2025年10月'!$F$11:$AJ$58,"")&gt;=1,"未入力箇所あり",F35*48-SUMPRODUCT(('2025年10月'!$F$11:$AJ$58&gt;0)*(MOD('2025年10月'!$F$11:$AJ$58,50)=0)*1))</f>
        <v>未入力箇所あり</v>
      </c>
      <c r="K35" s="8"/>
      <c r="L35" s="8"/>
      <c r="M35" s="7"/>
      <c r="N35" s="7"/>
      <c r="O35" s="7"/>
      <c r="P35" s="7"/>
      <c r="Q35" s="7"/>
      <c r="R35" s="7"/>
    </row>
    <row r="36" spans="1:18" s="2" customFormat="1" ht="18.75" x14ac:dyDescent="0.4">
      <c r="A36" s="7"/>
      <c r="B36" s="74">
        <v>45962</v>
      </c>
      <c r="C36" s="67" t="str">
        <f>IF($E$21="","未入力箇所あり",$E$21*10^3)</f>
        <v>未入力箇所あり</v>
      </c>
      <c r="D36" s="68" t="str">
        <f>IF(COUNTIF('2025年11月'!$F$11:$AI$58,"")&gt;=1,"未入力箇所あり",SUM('2025年11月'!$F$11:$AI$58))</f>
        <v>未入力箇所あり</v>
      </c>
      <c r="E36" s="69" t="str">
        <f>IF(OR(C36="未入力箇所あり",COUNTIF('2025年11月'!$F$11:$AI$58,"")&gt;=1),"未入力箇所あり",D36/(C36*24*F36))</f>
        <v>未入力箇所あり</v>
      </c>
      <c r="F36" s="70">
        <v>30</v>
      </c>
      <c r="G36" s="71">
        <f>COUNTIF('2025年11月'!$F$11:$AI$58,"")</f>
        <v>1440</v>
      </c>
      <c r="H36" s="70" t="str">
        <f>IF(COUNTIF('2025年11月'!$F$11:$AI$58,"")&gt;=1,"未入力箇所あり",COUNTIF('2025年11月'!$F$11:$AI$58,"&gt;"&amp;C36/2))</f>
        <v>未入力箇所あり</v>
      </c>
      <c r="I36" s="70" t="str">
        <f>IF(COUNTIF('2025年11月'!$F$11:$AI$58,"")&gt;=1,"未入力箇所あり",COUNTIF('2025年11月'!$F$11:$AI$58,"&lt;"&amp;$C$32/2*0.25))</f>
        <v>未入力箇所あり</v>
      </c>
      <c r="J36" s="72" t="str">
        <f>IF(COUNTIF('2025年11月'!$F$11:$AI$58,"")&gt;=1,"未入力箇所あり",F36*48-SUMPRODUCT(('2025年11月'!$F$11:$AI$58&gt;0)*(MOD('2025年11月'!$F$11:$AI$58,50)=0)*1))</f>
        <v>未入力箇所あり</v>
      </c>
      <c r="K36" s="8"/>
      <c r="L36" s="8"/>
      <c r="M36" s="7"/>
      <c r="N36" s="7"/>
      <c r="O36" s="7"/>
      <c r="P36" s="7"/>
      <c r="Q36" s="7"/>
      <c r="R36" s="7"/>
    </row>
    <row r="37" spans="1:18" s="2" customFormat="1" ht="18.75" x14ac:dyDescent="0.4">
      <c r="A37" s="7"/>
      <c r="B37" s="74">
        <v>45992</v>
      </c>
      <c r="C37" s="67" t="str">
        <f>IF($E$21="","未入力箇所あり",$E$21*10^3*1.6)</f>
        <v>未入力箇所あり</v>
      </c>
      <c r="D37" s="68" t="str">
        <f>IF(COUNTIF('2025年12月'!$F$11:$AJ$58,"")&gt;=1,"未入力箇所あり",SUM('2025年12月'!$F$11:$AJ$58))</f>
        <v>未入力箇所あり</v>
      </c>
      <c r="E37" s="69" t="str">
        <f>IF(OR(C37="未入力箇所あり",COUNTIF('2025年12月'!$F$11:$AJ$58,"")&gt;=1),"未入力箇所あり",D37/(C37*24*F37))</f>
        <v>未入力箇所あり</v>
      </c>
      <c r="F37" s="70">
        <v>31</v>
      </c>
      <c r="G37" s="71">
        <f>COUNTIF('2025年12月'!$F$11:$AJ$58,"")</f>
        <v>1488</v>
      </c>
      <c r="H37" s="70" t="str">
        <f>IF(COUNTIF('2025年12月'!$F$11:$AJ$58,"")&gt;=1,"未入力箇所あり",COUNTIF('2025年12月'!$F$11:$AJ$58,"&gt;"&amp;C37/2))</f>
        <v>未入力箇所あり</v>
      </c>
      <c r="I37" s="70" t="str">
        <f>IF(COUNTIF('2025年12月'!$F$11:$AJ$58,"")&gt;=1,"未入力箇所あり",COUNTIF('2025年12月'!$F$11:$AJ$58,"&lt;"&amp;$C$32/2*0.25))</f>
        <v>未入力箇所あり</v>
      </c>
      <c r="J37" s="72" t="str">
        <f>IF(COUNTIF('2025年12月'!$F$11:$AJ$58,"")&gt;=1,"未入力箇所あり",F37*48-SUMPRODUCT(('2025年12月'!$F$11:$AJ$58&gt;0)*(MOD('2025年12月'!$F$11:$AJ$58,50)=0)*1))</f>
        <v>未入力箇所あり</v>
      </c>
      <c r="K37" s="8"/>
      <c r="L37" s="8"/>
      <c r="M37" s="7"/>
      <c r="N37" s="7"/>
      <c r="O37" s="7"/>
      <c r="P37" s="7"/>
      <c r="Q37" s="7"/>
      <c r="R37" s="7"/>
    </row>
    <row r="38" spans="1:18" s="2" customFormat="1" ht="18.75" x14ac:dyDescent="0.4">
      <c r="A38" s="7"/>
      <c r="B38" s="74">
        <v>46023</v>
      </c>
      <c r="C38" s="67" t="str">
        <f>IF($E$21="","未入力箇所あり",$E$21*10^3*1.6)</f>
        <v>未入力箇所あり</v>
      </c>
      <c r="D38" s="68" t="str">
        <f>IF(COUNTIF('2026年1月'!$F$11:$AJ$58,"")&gt;=1,"未入力箇所あり",SUM('2026年1月'!$F$11:$AJ$58))</f>
        <v>未入力箇所あり</v>
      </c>
      <c r="E38" s="69" t="str">
        <f>IF(OR(C38="未入力箇所あり",COUNTIF('2026年1月'!$F$11:$AJ$58,"")&gt;=1),"未入力箇所あり",D38/(C38*24*F38))</f>
        <v>未入力箇所あり</v>
      </c>
      <c r="F38" s="70">
        <v>31</v>
      </c>
      <c r="G38" s="71">
        <f>COUNTIF('2026年1月'!$F$11:$AJ$58,"")</f>
        <v>1488</v>
      </c>
      <c r="H38" s="70" t="str">
        <f>IF(COUNTIF('2026年1月'!$F$11:$AJ$58,"")&gt;=1,"未入力箇所あり",COUNTIF('2026年1月'!$F$11:$AJ$58,"&gt;"&amp;C38/2))</f>
        <v>未入力箇所あり</v>
      </c>
      <c r="I38" s="70" t="str">
        <f>IF(COUNTIF('2026年1月'!$F$11:$AJ$58,"")&gt;=1,"未入力箇所あり",COUNTIF('2026年1月'!$F$11:$AJ$58,"&lt;"&amp;$C$32/2*0.25))</f>
        <v>未入力箇所あり</v>
      </c>
      <c r="J38" s="72" t="str">
        <f>IF(COUNTIF('2026年1月'!$F$11:$AJ$58,"")&gt;=1,"未入力箇所あり",F38*48-SUMPRODUCT(('2026年1月'!$F$11:$AJ$58&gt;0)*(MOD('2026年1月'!$F$11:$AJ$58,50)=0)*1))</f>
        <v>未入力箇所あり</v>
      </c>
      <c r="K38" s="8"/>
      <c r="L38" s="8"/>
      <c r="M38" s="7"/>
      <c r="N38" s="7"/>
      <c r="O38" s="7"/>
      <c r="P38" s="7"/>
      <c r="Q38" s="7"/>
      <c r="R38" s="7"/>
    </row>
    <row r="39" spans="1:18" s="2" customFormat="1" ht="18.75" x14ac:dyDescent="0.4">
      <c r="A39" s="7"/>
      <c r="B39" s="74">
        <v>46054</v>
      </c>
      <c r="C39" s="67" t="str">
        <f>IF($E$21="","未入力箇所あり",$E$21*10^3*1.6)</f>
        <v>未入力箇所あり</v>
      </c>
      <c r="D39" s="68" t="str">
        <f>IF(COUNTIF('2026年2月'!$F$11:$AG$58,"")&gt;=1,"未入力箇所あり",SUM('2026年2月'!$F$11:$AG$58))</f>
        <v>未入力箇所あり</v>
      </c>
      <c r="E39" s="69" t="str">
        <f>IF(OR(C39="未入力箇所あり",COUNTIF('2026年2月'!$F$11:$AG$58,"")&gt;=1),"未入力箇所あり",D39/(C39*24*F39))</f>
        <v>未入力箇所あり</v>
      </c>
      <c r="F39" s="70">
        <v>28</v>
      </c>
      <c r="G39" s="71">
        <f>COUNTIF('2026年2月'!$F$11:$AG$58,"")</f>
        <v>1344</v>
      </c>
      <c r="H39" s="70" t="str">
        <f>IF(COUNTIF('2026年2月'!$F$11:$AG$58,"")&gt;=1,"未入力箇所あり",COUNTIF('2026年2月'!$F$11:$AG$58,"&gt;"&amp;C39/2))</f>
        <v>未入力箇所あり</v>
      </c>
      <c r="I39" s="70" t="str">
        <f>IF(COUNTIF('2026年2月'!$F$11:$AG$58,"")&gt;=1,"未入力箇所あり",COUNTIF('2026年2月'!$F$11:$AG$58,"&lt;"&amp;$C$32/2*0.25))</f>
        <v>未入力箇所あり</v>
      </c>
      <c r="J39" s="72" t="str">
        <f>IF(COUNTIF('2026年2月'!$F$11:$AG$58,"")&gt;=1,"未入力箇所あり",F39*48-SUMPRODUCT(('2026年2月'!$F$11:$AG$58&gt;0)*(MOD('2026年2月'!$F$11:$AG$58,50)=0)*1))</f>
        <v>未入力箇所あり</v>
      </c>
      <c r="K39" s="8"/>
      <c r="L39" s="8"/>
      <c r="M39" s="7"/>
      <c r="N39" s="7"/>
      <c r="O39" s="7"/>
      <c r="P39" s="7"/>
      <c r="Q39" s="7"/>
      <c r="R39" s="7"/>
    </row>
    <row r="40" spans="1:18" s="2" customFormat="1" ht="19.5" thickBot="1" x14ac:dyDescent="0.45">
      <c r="A40" s="7"/>
      <c r="B40" s="75">
        <v>46082</v>
      </c>
      <c r="C40" s="76" t="str">
        <f>IF($E$21="","未入力箇所あり",$E$21*10^3)</f>
        <v>未入力箇所あり</v>
      </c>
      <c r="D40" s="77" t="str">
        <f>IF(COUNTIF('2026年3月'!$F$11:$AJ$58,"")&gt;=1,"未入力箇所あり",SUM('2026年3月'!$F$11:$AJ$58))</f>
        <v>未入力箇所あり</v>
      </c>
      <c r="E40" s="78" t="str">
        <f>IF(OR(C40="未入力箇所あり",COUNTIF('2026年3月'!$F$11:$AJ$58,"")&gt;=1),"未入力箇所あり",D40/(C40*24*F40))</f>
        <v>未入力箇所あり</v>
      </c>
      <c r="F40" s="79">
        <v>31</v>
      </c>
      <c r="G40" s="76">
        <f>COUNTIF('2026年3月'!$F$11:$AJ$58,"")</f>
        <v>1488</v>
      </c>
      <c r="H40" s="76" t="str">
        <f>IF(COUNTIF('2026年3月'!$F$11:$AJ$58,"")&gt;=1,"未入力箇所あり",COUNTIF('2026年3月'!$F$11:$AJ$58,"&gt;"&amp;C40/2))</f>
        <v>未入力箇所あり</v>
      </c>
      <c r="I40" s="79" t="str">
        <f>IF(COUNTIF('2026年3月'!$F$11:$AJ$58,"")&gt;=1,"未入力箇所あり",COUNTIF('2026年3月'!$F$11:$AJ$58,"&lt;"&amp;$C$32/2*0.25))</f>
        <v>未入力箇所あり</v>
      </c>
      <c r="J40" s="80" t="str">
        <f>IF(COUNTIF('2026年3月'!$F$11:$AJ$58,"")&gt;=1,"未入力箇所あり",F40*48-SUMPRODUCT(('2026年3月'!$F$11:$AJ$58&gt;0)*(MOD('2026年3月'!$F$11:$AJ$58,50)=0)*1))</f>
        <v>未入力箇所あり</v>
      </c>
      <c r="K40" s="8"/>
      <c r="L40" s="8"/>
      <c r="M40" s="7"/>
      <c r="N40" s="7"/>
      <c r="O40" s="7"/>
      <c r="P40" s="7"/>
      <c r="Q40" s="7"/>
      <c r="R40" s="7"/>
    </row>
    <row r="41" spans="1:18" s="2" customFormat="1" ht="18.75" x14ac:dyDescent="0.4">
      <c r="A41" s="7"/>
      <c r="B41" s="7"/>
      <c r="C41" s="7"/>
      <c r="D41" s="7"/>
      <c r="E41" s="7"/>
      <c r="F41" s="7"/>
      <c r="G41" s="7"/>
      <c r="H41" s="7"/>
      <c r="I41" s="7"/>
      <c r="J41" s="81"/>
      <c r="K41" s="7"/>
      <c r="L41" s="7"/>
      <c r="M41" s="7"/>
      <c r="N41" s="7"/>
      <c r="O41" s="7"/>
      <c r="P41" s="7"/>
      <c r="Q41" s="7"/>
      <c r="R41" s="7"/>
    </row>
    <row r="42" spans="1:18" s="5" customFormat="1" ht="18.600000000000001" customHeight="1" x14ac:dyDescent="0.15">
      <c r="A42" s="8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82"/>
    </row>
    <row r="43" spans="1:18" s="5" customFormat="1" ht="18.600000000000001" customHeight="1" x14ac:dyDescent="0.15">
      <c r="A43" s="82"/>
      <c r="B43" s="82"/>
      <c r="C43" s="82"/>
      <c r="D43" s="82"/>
      <c r="E43" s="82"/>
      <c r="F43" s="82"/>
      <c r="G43" s="82"/>
      <c r="H43" s="83"/>
      <c r="I43" s="82"/>
      <c r="J43" s="82"/>
      <c r="K43" s="82"/>
      <c r="L43" s="82"/>
      <c r="M43" s="82"/>
      <c r="N43" s="82"/>
      <c r="O43" s="82"/>
      <c r="P43" s="84"/>
      <c r="Q43" s="82"/>
      <c r="R43" s="82"/>
    </row>
    <row r="44" spans="1:18" s="5" customFormat="1" ht="18.600000000000001" customHeight="1" x14ac:dyDescent="0.15">
      <c r="A44" s="82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</row>
    <row r="45" spans="1:18" s="5" customFormat="1" x14ac:dyDescent="0.15">
      <c r="A45" s="82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</row>
    <row r="46" spans="1:18" x14ac:dyDescent="0.15">
      <c r="A46" s="85"/>
      <c r="B46" s="85"/>
      <c r="C46" s="85"/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</row>
    <row r="47" spans="1:18" x14ac:dyDescent="0.15">
      <c r="A47" s="85"/>
      <c r="B47" s="85"/>
      <c r="C47" s="85"/>
      <c r="D47" s="85"/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</row>
    <row r="48" spans="1:18" x14ac:dyDescent="0.15">
      <c r="A48" s="85"/>
      <c r="B48" s="85"/>
      <c r="C48" s="85"/>
      <c r="D48" s="85"/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</row>
  </sheetData>
  <sheetProtection algorithmName="SHA-512" hashValue="9mfINcnROER47gB0kouAKvI1LiW3YZlls8m6RaP/RXeM/D7HL6uIUW74+ag4w8WEI8dILQXOgGtONDQPVVSung==" saltValue="0CqDqaCzlTKdsZeeasCvjA==" spinCount="100000" sheet="1" objects="1" scenarios="1"/>
  <phoneticPr fontId="11"/>
  <conditionalFormatting sqref="C29:J40">
    <cfRule type="expression" dxfId="66" priority="4">
      <formula>C29="未入力箇所あり"</formula>
    </cfRule>
  </conditionalFormatting>
  <conditionalFormatting sqref="G29:J40">
    <cfRule type="expression" dxfId="65" priority="3">
      <formula>NOT(G29=0)</formula>
    </cfRule>
  </conditionalFormatting>
  <conditionalFormatting sqref="E29:E40">
    <cfRule type="expression" dxfId="64" priority="2">
      <formula>NOT(AND($E29&gt;=0.3,$E29&lt;=0.6))</formula>
    </cfRule>
  </conditionalFormatting>
  <conditionalFormatting sqref="F14:F18">
    <cfRule type="expression" dxfId="63" priority="11">
      <formula>$F14="未入力箇所あり"</formula>
    </cfRule>
    <cfRule type="expression" dxfId="62" priority="12">
      <formula>$F14="×"</formula>
    </cfRule>
    <cfRule type="expression" dxfId="61" priority="13">
      <formula>$F14="〇"</formula>
    </cfRule>
  </conditionalFormatting>
  <conditionalFormatting sqref="E21:E22">
    <cfRule type="expression" dxfId="60" priority="1">
      <formula>NOT(MOD($E$21,2)=0)</formula>
    </cfRule>
  </conditionalFormatting>
  <pageMargins left="0.7" right="0.7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9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</row>
    <row r="2" spans="1:49" ht="20.100000000000001" customHeight="1" x14ac:dyDescent="0.15">
      <c r="A2" s="122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</row>
    <row r="3" spans="1:49" ht="20.100000000000001" customHeight="1" x14ac:dyDescent="0.15">
      <c r="A3" s="128"/>
      <c r="B3" s="129" t="s">
        <v>57</v>
      </c>
      <c r="C3" s="124"/>
      <c r="D3" s="124"/>
      <c r="E3" s="130"/>
      <c r="F3" s="131" t="str">
        <f>IF('補紙（小売電気事業者指定型〔プラン２〕）'!C29="未入力箇所あり","",'補紙（小売電気事業者指定型〔プラン２〕）'!C29/2)</f>
        <v/>
      </c>
      <c r="G3" s="132"/>
      <c r="H3" s="132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</row>
    <row r="4" spans="1:49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</row>
    <row r="5" spans="1:49" ht="20.100000000000001" customHeight="1" x14ac:dyDescent="0.15">
      <c r="A5" s="128"/>
      <c r="B5" s="129" t="s">
        <v>24</v>
      </c>
      <c r="C5" s="124"/>
      <c r="D5" s="124"/>
      <c r="E5" s="130"/>
      <c r="F5" s="140">
        <v>45748</v>
      </c>
      <c r="G5" s="141"/>
      <c r="H5" s="142" t="s">
        <v>0</v>
      </c>
      <c r="I5" s="143">
        <f>EDATE(F5,1)-1</f>
        <v>45777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</row>
    <row r="6" spans="1:4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</row>
    <row r="7" spans="1:4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</row>
    <row r="8" spans="1:4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45748</v>
      </c>
      <c r="G8" s="156">
        <f t="shared" ref="G8:AG8" si="0">F8+1</f>
        <v>45749</v>
      </c>
      <c r="H8" s="156">
        <f t="shared" si="0"/>
        <v>45750</v>
      </c>
      <c r="I8" s="156">
        <f t="shared" si="0"/>
        <v>45751</v>
      </c>
      <c r="J8" s="156">
        <f t="shared" si="0"/>
        <v>45752</v>
      </c>
      <c r="K8" s="156">
        <f t="shared" si="0"/>
        <v>45753</v>
      </c>
      <c r="L8" s="156">
        <f t="shared" si="0"/>
        <v>45754</v>
      </c>
      <c r="M8" s="156">
        <f t="shared" si="0"/>
        <v>45755</v>
      </c>
      <c r="N8" s="156">
        <f t="shared" si="0"/>
        <v>45756</v>
      </c>
      <c r="O8" s="156">
        <f t="shared" si="0"/>
        <v>45757</v>
      </c>
      <c r="P8" s="156">
        <f t="shared" si="0"/>
        <v>45758</v>
      </c>
      <c r="Q8" s="156">
        <f t="shared" si="0"/>
        <v>45759</v>
      </c>
      <c r="R8" s="156">
        <f t="shared" si="0"/>
        <v>45760</v>
      </c>
      <c r="S8" s="156">
        <f t="shared" si="0"/>
        <v>45761</v>
      </c>
      <c r="T8" s="156">
        <f t="shared" si="0"/>
        <v>45762</v>
      </c>
      <c r="U8" s="156">
        <f t="shared" si="0"/>
        <v>45763</v>
      </c>
      <c r="V8" s="156">
        <f t="shared" si="0"/>
        <v>45764</v>
      </c>
      <c r="W8" s="156">
        <f t="shared" si="0"/>
        <v>45765</v>
      </c>
      <c r="X8" s="156">
        <f t="shared" si="0"/>
        <v>45766</v>
      </c>
      <c r="Y8" s="156">
        <f t="shared" si="0"/>
        <v>45767</v>
      </c>
      <c r="Z8" s="156">
        <f t="shared" si="0"/>
        <v>45768</v>
      </c>
      <c r="AA8" s="156">
        <f t="shared" si="0"/>
        <v>45769</v>
      </c>
      <c r="AB8" s="156">
        <f t="shared" si="0"/>
        <v>45770</v>
      </c>
      <c r="AC8" s="156">
        <f t="shared" si="0"/>
        <v>45771</v>
      </c>
      <c r="AD8" s="156">
        <f t="shared" si="0"/>
        <v>45772</v>
      </c>
      <c r="AE8" s="156">
        <f t="shared" si="0"/>
        <v>45773</v>
      </c>
      <c r="AF8" s="156">
        <f t="shared" si="0"/>
        <v>45774</v>
      </c>
      <c r="AG8" s="156">
        <f t="shared" si="0"/>
        <v>45775</v>
      </c>
      <c r="AH8" s="156">
        <f>IF(AG8="-","-",IF(MONTH(F8)&lt;&gt;MONTH(AG8+1),"-",AG8+1))</f>
        <v>45776</v>
      </c>
      <c r="AI8" s="156">
        <f>IF(AH8="-","-",IF(MONTH(G8)&lt;&gt;MONTH(AH8+1),"-",AH8+1))</f>
        <v>45777</v>
      </c>
      <c r="AJ8" s="156" t="str">
        <f>IF(AI8="-","-",IF(MONTH(H8)&lt;&gt;MONTH(AI8+1),"-",AI8+1))</f>
        <v>-</v>
      </c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</row>
    <row r="9" spans="1:49" x14ac:dyDescent="0.15">
      <c r="A9" s="128"/>
      <c r="B9" s="157"/>
      <c r="C9" s="158"/>
      <c r="D9" s="158"/>
      <c r="E9" s="159" t="s">
        <v>6</v>
      </c>
      <c r="F9" s="160" t="str">
        <f>TEXT(F8,"aaa")</f>
        <v>火</v>
      </c>
      <c r="G9" s="160" t="str">
        <f t="shared" ref="G9:AJ9" si="1">TEXT(G8,"aaa")</f>
        <v>水</v>
      </c>
      <c r="H9" s="160" t="str">
        <f t="shared" si="1"/>
        <v>木</v>
      </c>
      <c r="I9" s="160" t="str">
        <f t="shared" si="1"/>
        <v>金</v>
      </c>
      <c r="J9" s="160" t="str">
        <f t="shared" si="1"/>
        <v>土</v>
      </c>
      <c r="K9" s="160" t="str">
        <f t="shared" si="1"/>
        <v>日</v>
      </c>
      <c r="L9" s="160" t="str">
        <f t="shared" si="1"/>
        <v>月</v>
      </c>
      <c r="M9" s="160" t="str">
        <f t="shared" si="1"/>
        <v>火</v>
      </c>
      <c r="N9" s="160" t="str">
        <f t="shared" si="1"/>
        <v>水</v>
      </c>
      <c r="O9" s="160" t="str">
        <f t="shared" si="1"/>
        <v>木</v>
      </c>
      <c r="P9" s="160" t="str">
        <f t="shared" si="1"/>
        <v>金</v>
      </c>
      <c r="Q9" s="160" t="str">
        <f t="shared" si="1"/>
        <v>土</v>
      </c>
      <c r="R9" s="160" t="str">
        <f t="shared" si="1"/>
        <v>日</v>
      </c>
      <c r="S9" s="160" t="str">
        <f t="shared" si="1"/>
        <v>月</v>
      </c>
      <c r="T9" s="160" t="str">
        <f t="shared" si="1"/>
        <v>火</v>
      </c>
      <c r="U9" s="160" t="str">
        <f t="shared" si="1"/>
        <v>水</v>
      </c>
      <c r="V9" s="160" t="str">
        <f t="shared" si="1"/>
        <v>木</v>
      </c>
      <c r="W9" s="160" t="str">
        <f t="shared" si="1"/>
        <v>金</v>
      </c>
      <c r="X9" s="160" t="str">
        <f t="shared" si="1"/>
        <v>土</v>
      </c>
      <c r="Y9" s="160" t="str">
        <f t="shared" si="1"/>
        <v>日</v>
      </c>
      <c r="Z9" s="160" t="str">
        <f t="shared" si="1"/>
        <v>月</v>
      </c>
      <c r="AA9" s="160" t="str">
        <f t="shared" si="1"/>
        <v>火</v>
      </c>
      <c r="AB9" s="160" t="str">
        <f t="shared" si="1"/>
        <v>水</v>
      </c>
      <c r="AC9" s="160" t="str">
        <f t="shared" si="1"/>
        <v>木</v>
      </c>
      <c r="AD9" s="160" t="str">
        <f t="shared" si="1"/>
        <v>金</v>
      </c>
      <c r="AE9" s="160" t="str">
        <f t="shared" si="1"/>
        <v>土</v>
      </c>
      <c r="AF9" s="160" t="str">
        <f t="shared" si="1"/>
        <v>日</v>
      </c>
      <c r="AG9" s="160" t="str">
        <f t="shared" si="1"/>
        <v>月</v>
      </c>
      <c r="AH9" s="160" t="str">
        <f t="shared" si="1"/>
        <v>火</v>
      </c>
      <c r="AI9" s="160" t="str">
        <f t="shared" si="1"/>
        <v>水</v>
      </c>
      <c r="AJ9" s="160" t="str">
        <f t="shared" si="1"/>
        <v>-</v>
      </c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</row>
    <row r="10" spans="1:4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</row>
    <row r="11" spans="1:4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171">
        <v>0</v>
      </c>
      <c r="AK11" s="8"/>
      <c r="AL11" s="8"/>
      <c r="AM11" s="8"/>
      <c r="AN11" s="8"/>
      <c r="AO11" s="8"/>
      <c r="AP11" s="8"/>
      <c r="AQ11" s="8"/>
    </row>
    <row r="12" spans="1:4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172">
        <v>0</v>
      </c>
      <c r="AK12" s="8"/>
      <c r="AL12" s="8"/>
      <c r="AM12" s="8"/>
      <c r="AN12" s="8"/>
      <c r="AO12" s="8"/>
      <c r="AP12" s="8"/>
      <c r="AQ12" s="8"/>
    </row>
    <row r="13" spans="1:4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172">
        <v>0</v>
      </c>
      <c r="AK13" s="8"/>
      <c r="AL13" s="8"/>
      <c r="AM13" s="8"/>
      <c r="AN13" s="8"/>
      <c r="AO13" s="8"/>
      <c r="AP13" s="8"/>
      <c r="AQ13" s="8"/>
    </row>
    <row r="14" spans="1:4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172">
        <v>0</v>
      </c>
      <c r="AK14" s="8"/>
      <c r="AL14" s="8"/>
      <c r="AM14" s="8"/>
      <c r="AN14" s="8"/>
      <c r="AO14" s="8"/>
      <c r="AP14" s="8"/>
      <c r="AQ14" s="8"/>
    </row>
    <row r="15" spans="1:4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172">
        <v>0</v>
      </c>
      <c r="AK15" s="8"/>
      <c r="AL15" s="8"/>
      <c r="AM15" s="8"/>
      <c r="AN15" s="8"/>
      <c r="AO15" s="8"/>
      <c r="AP15" s="8"/>
      <c r="AQ15" s="8"/>
    </row>
    <row r="16" spans="1:4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172">
        <v>0</v>
      </c>
      <c r="AK16" s="8"/>
      <c r="AL16" s="8"/>
      <c r="AM16" s="8"/>
      <c r="AN16" s="8"/>
      <c r="AO16" s="8"/>
      <c r="AP16" s="8"/>
      <c r="AQ16" s="8"/>
    </row>
    <row r="17" spans="1:43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172">
        <v>0</v>
      </c>
      <c r="AK17" s="8"/>
      <c r="AL17" s="8"/>
      <c r="AM17" s="8"/>
      <c r="AN17" s="8"/>
      <c r="AO17" s="8"/>
      <c r="AP17" s="8"/>
      <c r="AQ17" s="8"/>
    </row>
    <row r="18" spans="1:43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172">
        <v>0</v>
      </c>
      <c r="AK18" s="8"/>
      <c r="AL18" s="8"/>
      <c r="AM18" s="8"/>
      <c r="AN18" s="8"/>
      <c r="AO18" s="8"/>
      <c r="AP18" s="8"/>
      <c r="AQ18" s="8"/>
    </row>
    <row r="19" spans="1:43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173">
        <v>0</v>
      </c>
      <c r="AK19" s="8"/>
      <c r="AL19" s="8"/>
      <c r="AM19" s="8"/>
      <c r="AN19" s="8"/>
      <c r="AO19" s="8"/>
      <c r="AP19" s="8"/>
      <c r="AQ19" s="8"/>
    </row>
    <row r="20" spans="1:43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172">
        <v>0</v>
      </c>
      <c r="AK20" s="8"/>
      <c r="AL20" s="8"/>
      <c r="AM20" s="8"/>
      <c r="AN20" s="8"/>
      <c r="AO20" s="8"/>
      <c r="AP20" s="8"/>
      <c r="AQ20" s="8"/>
    </row>
    <row r="21" spans="1:43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172">
        <v>0</v>
      </c>
      <c r="AK21" s="8"/>
      <c r="AL21" s="8"/>
      <c r="AM21" s="8"/>
      <c r="AN21" s="8"/>
      <c r="AO21" s="8"/>
      <c r="AP21" s="8"/>
      <c r="AQ21" s="8"/>
    </row>
    <row r="22" spans="1:43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174">
        <v>0</v>
      </c>
      <c r="AK22" s="8"/>
      <c r="AL22" s="8"/>
      <c r="AM22" s="8"/>
      <c r="AN22" s="8"/>
      <c r="AO22" s="8"/>
      <c r="AP22" s="8"/>
      <c r="AQ22" s="8"/>
    </row>
    <row r="23" spans="1:43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171">
        <v>0</v>
      </c>
      <c r="AK23" s="8"/>
      <c r="AL23" s="8"/>
      <c r="AM23" s="8"/>
      <c r="AN23" s="8"/>
      <c r="AO23" s="8"/>
      <c r="AP23" s="8"/>
      <c r="AQ23" s="8"/>
    </row>
    <row r="24" spans="1:43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172">
        <v>0</v>
      </c>
      <c r="AK24" s="8"/>
      <c r="AL24" s="8"/>
      <c r="AM24" s="8"/>
      <c r="AN24" s="8"/>
      <c r="AO24" s="8"/>
      <c r="AP24" s="8"/>
      <c r="AQ24" s="8"/>
    </row>
    <row r="25" spans="1:43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172">
        <v>0</v>
      </c>
      <c r="AK25" s="8"/>
      <c r="AL25" s="8"/>
      <c r="AM25" s="8"/>
      <c r="AN25" s="8"/>
      <c r="AO25" s="8"/>
      <c r="AP25" s="8"/>
      <c r="AQ25" s="8"/>
    </row>
    <row r="26" spans="1:43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173">
        <v>0</v>
      </c>
      <c r="AK26" s="8"/>
      <c r="AL26" s="8"/>
      <c r="AM26" s="8"/>
      <c r="AN26" s="8"/>
      <c r="AO26" s="8"/>
      <c r="AP26" s="8"/>
      <c r="AQ26" s="8"/>
    </row>
    <row r="27" spans="1:43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172">
        <v>0</v>
      </c>
      <c r="AK27" s="8"/>
      <c r="AL27" s="8"/>
      <c r="AM27" s="8"/>
      <c r="AN27" s="8"/>
      <c r="AO27" s="8"/>
      <c r="AP27" s="8"/>
      <c r="AQ27" s="8"/>
    </row>
    <row r="28" spans="1:43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172">
        <v>0</v>
      </c>
      <c r="AK28" s="8"/>
      <c r="AL28" s="8"/>
      <c r="AM28" s="8"/>
      <c r="AN28" s="8"/>
      <c r="AO28" s="8"/>
      <c r="AP28" s="8"/>
      <c r="AQ28" s="8"/>
    </row>
    <row r="29" spans="1:43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172">
        <v>0</v>
      </c>
      <c r="AK29" s="8"/>
      <c r="AL29" s="8"/>
      <c r="AM29" s="8"/>
      <c r="AN29" s="8"/>
      <c r="AO29" s="8"/>
      <c r="AP29" s="8"/>
      <c r="AQ29" s="8"/>
    </row>
    <row r="30" spans="1:43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172">
        <v>0</v>
      </c>
      <c r="AK30" s="8"/>
      <c r="AL30" s="8"/>
      <c r="AM30" s="8"/>
      <c r="AN30" s="8"/>
      <c r="AO30" s="8"/>
      <c r="AP30" s="8"/>
      <c r="AQ30" s="8"/>
    </row>
    <row r="31" spans="1:43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172">
        <v>0</v>
      </c>
      <c r="AK31" s="8"/>
      <c r="AL31" s="8"/>
      <c r="AM31" s="8"/>
      <c r="AN31" s="8"/>
      <c r="AO31" s="8"/>
      <c r="AP31" s="8"/>
      <c r="AQ31" s="8"/>
    </row>
    <row r="32" spans="1:43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172">
        <v>0</v>
      </c>
      <c r="AK32" s="8"/>
      <c r="AL32" s="8"/>
      <c r="AM32" s="8"/>
      <c r="AN32" s="8"/>
      <c r="AO32" s="8"/>
      <c r="AP32" s="8"/>
      <c r="AQ32" s="8"/>
    </row>
    <row r="33" spans="1:43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172">
        <v>0</v>
      </c>
      <c r="AK33" s="8"/>
      <c r="AL33" s="8"/>
      <c r="AM33" s="8"/>
      <c r="AN33" s="8"/>
      <c r="AO33" s="8"/>
      <c r="AP33" s="8"/>
      <c r="AQ33" s="8"/>
    </row>
    <row r="34" spans="1:43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174">
        <v>0</v>
      </c>
      <c r="AK34" s="8"/>
      <c r="AL34" s="8"/>
      <c r="AM34" s="8"/>
      <c r="AN34" s="8"/>
      <c r="AO34" s="8"/>
      <c r="AP34" s="8"/>
      <c r="AQ34" s="8"/>
    </row>
    <row r="35" spans="1:43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171">
        <v>0</v>
      </c>
      <c r="AK35" s="8"/>
      <c r="AL35" s="8"/>
      <c r="AM35" s="8"/>
      <c r="AN35" s="8"/>
      <c r="AO35" s="8"/>
      <c r="AP35" s="8"/>
      <c r="AQ35" s="8"/>
    </row>
    <row r="36" spans="1:43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172">
        <v>0</v>
      </c>
      <c r="AK36" s="8"/>
      <c r="AL36" s="8"/>
      <c r="AM36" s="8"/>
      <c r="AN36" s="8"/>
      <c r="AO36" s="8"/>
      <c r="AP36" s="8"/>
      <c r="AQ36" s="8"/>
    </row>
    <row r="37" spans="1:43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172">
        <v>0</v>
      </c>
      <c r="AK37" s="8"/>
      <c r="AL37" s="8"/>
      <c r="AM37" s="8"/>
      <c r="AN37" s="8"/>
      <c r="AO37" s="8"/>
      <c r="AP37" s="8"/>
      <c r="AQ37" s="8"/>
    </row>
    <row r="38" spans="1:43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172">
        <v>0</v>
      </c>
      <c r="AK38" s="8"/>
      <c r="AL38" s="8"/>
      <c r="AM38" s="8"/>
      <c r="AN38" s="8"/>
      <c r="AO38" s="8"/>
      <c r="AP38" s="8"/>
      <c r="AQ38" s="8"/>
    </row>
    <row r="39" spans="1:43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172">
        <v>0</v>
      </c>
      <c r="AK39" s="8"/>
      <c r="AL39" s="8"/>
      <c r="AM39" s="8"/>
      <c r="AN39" s="8"/>
      <c r="AO39" s="8"/>
      <c r="AP39" s="8"/>
      <c r="AQ39" s="8"/>
    </row>
    <row r="40" spans="1:43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172">
        <v>0</v>
      </c>
      <c r="AK40" s="8"/>
      <c r="AL40" s="8"/>
      <c r="AM40" s="8"/>
      <c r="AN40" s="8"/>
      <c r="AO40" s="8"/>
      <c r="AP40" s="8"/>
      <c r="AQ40" s="8"/>
    </row>
    <row r="41" spans="1:43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172">
        <v>0</v>
      </c>
      <c r="AK41" s="8"/>
      <c r="AL41" s="8"/>
      <c r="AM41" s="8"/>
      <c r="AN41" s="8"/>
      <c r="AO41" s="8"/>
      <c r="AP41" s="8"/>
      <c r="AQ41" s="8"/>
    </row>
    <row r="42" spans="1:43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172">
        <v>0</v>
      </c>
      <c r="AK42" s="8"/>
      <c r="AL42" s="8"/>
      <c r="AM42" s="8"/>
      <c r="AN42" s="8"/>
      <c r="AO42" s="8"/>
      <c r="AP42" s="8"/>
      <c r="AQ42" s="8"/>
    </row>
    <row r="43" spans="1:43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172">
        <v>0</v>
      </c>
      <c r="AK43" s="8"/>
      <c r="AL43" s="8"/>
      <c r="AM43" s="8"/>
      <c r="AN43" s="8"/>
      <c r="AO43" s="8"/>
      <c r="AP43" s="8"/>
      <c r="AQ43" s="8"/>
    </row>
    <row r="44" spans="1:43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172">
        <v>0</v>
      </c>
      <c r="AK44" s="8"/>
      <c r="AL44" s="8"/>
      <c r="AM44" s="8"/>
      <c r="AN44" s="8"/>
      <c r="AO44" s="8"/>
      <c r="AP44" s="8"/>
      <c r="AQ44" s="8"/>
    </row>
    <row r="45" spans="1:43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172">
        <v>0</v>
      </c>
      <c r="AK45" s="8"/>
      <c r="AL45" s="8"/>
      <c r="AM45" s="8"/>
      <c r="AN45" s="8"/>
      <c r="AO45" s="8"/>
      <c r="AP45" s="8"/>
      <c r="AQ45" s="8"/>
    </row>
    <row r="46" spans="1:43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174">
        <v>0</v>
      </c>
      <c r="AK46" s="8"/>
      <c r="AL46" s="8"/>
      <c r="AM46" s="8"/>
      <c r="AN46" s="8"/>
      <c r="AO46" s="8"/>
      <c r="AP46" s="8"/>
      <c r="AQ46" s="8"/>
    </row>
    <row r="47" spans="1:43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173">
        <v>0</v>
      </c>
      <c r="AK47" s="8"/>
      <c r="AL47" s="8"/>
      <c r="AM47" s="8"/>
      <c r="AN47" s="8"/>
      <c r="AO47" s="8"/>
      <c r="AP47" s="8"/>
      <c r="AQ47" s="8"/>
    </row>
    <row r="48" spans="1:43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172">
        <v>0</v>
      </c>
      <c r="AK48" s="8"/>
      <c r="AL48" s="8"/>
      <c r="AM48" s="8"/>
      <c r="AN48" s="8"/>
      <c r="AO48" s="8"/>
      <c r="AP48" s="8"/>
      <c r="AQ48" s="8"/>
    </row>
    <row r="49" spans="1:43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172">
        <v>0</v>
      </c>
      <c r="AK49" s="8"/>
      <c r="AL49" s="8"/>
      <c r="AM49" s="8"/>
      <c r="AN49" s="8"/>
      <c r="AO49" s="8"/>
      <c r="AP49" s="8"/>
      <c r="AQ49" s="8"/>
    </row>
    <row r="50" spans="1:43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172">
        <v>0</v>
      </c>
      <c r="AK50" s="8"/>
      <c r="AL50" s="8"/>
      <c r="AM50" s="8"/>
      <c r="AN50" s="8"/>
      <c r="AO50" s="8"/>
      <c r="AP50" s="8"/>
      <c r="AQ50" s="8"/>
    </row>
    <row r="51" spans="1:43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172">
        <v>0</v>
      </c>
      <c r="AK51" s="8"/>
      <c r="AL51" s="8"/>
      <c r="AM51" s="8"/>
      <c r="AN51" s="8"/>
      <c r="AO51" s="8"/>
      <c r="AP51" s="8"/>
      <c r="AQ51" s="8"/>
    </row>
    <row r="52" spans="1:43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172">
        <v>0</v>
      </c>
      <c r="AK52" s="8"/>
      <c r="AL52" s="8"/>
      <c r="AM52" s="8"/>
      <c r="AN52" s="8"/>
      <c r="AO52" s="8"/>
      <c r="AP52" s="8"/>
      <c r="AQ52" s="8"/>
    </row>
    <row r="53" spans="1:43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172">
        <v>0</v>
      </c>
      <c r="AK53" s="8"/>
      <c r="AL53" s="8"/>
      <c r="AM53" s="8"/>
      <c r="AN53" s="8"/>
      <c r="AO53" s="8"/>
      <c r="AP53" s="8"/>
      <c r="AQ53" s="8"/>
    </row>
    <row r="54" spans="1:43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172">
        <v>0</v>
      </c>
      <c r="AK54" s="8"/>
      <c r="AL54" s="8"/>
      <c r="AM54" s="8"/>
      <c r="AN54" s="8"/>
      <c r="AO54" s="8"/>
      <c r="AP54" s="8"/>
      <c r="AQ54" s="8"/>
    </row>
    <row r="55" spans="1:43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173">
        <v>0</v>
      </c>
      <c r="AK55" s="8"/>
      <c r="AL55" s="8"/>
      <c r="AM55" s="8"/>
      <c r="AN55" s="8"/>
      <c r="AO55" s="8"/>
      <c r="AP55" s="8"/>
      <c r="AQ55" s="8"/>
    </row>
    <row r="56" spans="1:43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172">
        <v>0</v>
      </c>
      <c r="AK56" s="8"/>
      <c r="AL56" s="8"/>
      <c r="AM56" s="8"/>
      <c r="AN56" s="8"/>
      <c r="AO56" s="8"/>
      <c r="AP56" s="8"/>
      <c r="AQ56" s="8"/>
    </row>
    <row r="57" spans="1:43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172">
        <v>0</v>
      </c>
      <c r="AK57" s="8"/>
      <c r="AL57" s="8"/>
      <c r="AM57" s="8"/>
      <c r="AN57" s="8"/>
      <c r="AO57" s="8"/>
      <c r="AP57" s="8"/>
      <c r="AQ57" s="8"/>
    </row>
    <row r="58" spans="1:43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174">
        <v>0</v>
      </c>
      <c r="AK58" s="8"/>
      <c r="AL58" s="8"/>
      <c r="AM58" s="8"/>
      <c r="AN58" s="8"/>
      <c r="AO58" s="8"/>
      <c r="AP58" s="8"/>
      <c r="AQ58" s="8"/>
    </row>
    <row r="59" spans="1:43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  <c r="AO59" s="8"/>
      <c r="AP59" s="8"/>
      <c r="AQ59" s="8"/>
    </row>
    <row r="60" spans="1:43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</row>
    <row r="61" spans="1:43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  <c r="AQ61" s="8"/>
    </row>
    <row r="62" spans="1:43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  <c r="AQ62" s="8"/>
    </row>
    <row r="63" spans="1:43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</row>
    <row r="64" spans="1:43" s="3" customFormat="1" x14ac:dyDescent="0.15">
      <c r="A64" s="26"/>
      <c r="B64" s="8"/>
      <c r="C64" s="8"/>
      <c r="D64" s="8"/>
      <c r="E64" s="26"/>
      <c r="F64" s="26"/>
      <c r="G64" s="26"/>
      <c r="H64" s="26"/>
      <c r="I64" s="26"/>
      <c r="J64" s="26"/>
      <c r="K64" s="8"/>
      <c r="L64" s="26"/>
      <c r="M64" s="26"/>
      <c r="N64" s="26"/>
      <c r="O64" s="26"/>
      <c r="P64" s="26"/>
      <c r="Q64" s="26"/>
      <c r="R64" s="26"/>
      <c r="S64" s="26"/>
      <c r="T64" s="8"/>
      <c r="U64" s="26"/>
      <c r="V64" s="26"/>
      <c r="W64" s="26"/>
      <c r="X64" s="26"/>
      <c r="Y64" s="26"/>
      <c r="Z64" s="26"/>
      <c r="AA64" s="26"/>
      <c r="AB64" s="26"/>
      <c r="AC64" s="8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</row>
    <row r="65" spans="1:43" s="3" customFormat="1" x14ac:dyDescent="0.15">
      <c r="A65" s="26"/>
      <c r="B65" s="8"/>
      <c r="C65" s="8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</row>
    <row r="66" spans="1:43" s="3" customFormat="1" x14ac:dyDescent="0.15">
      <c r="A66" s="26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26"/>
      <c r="N66" s="26"/>
      <c r="O66" s="26"/>
      <c r="P66" s="26"/>
      <c r="Q66" s="26"/>
      <c r="R66" s="26"/>
      <c r="S66" s="26"/>
      <c r="T66" s="8"/>
      <c r="U66" s="8"/>
      <c r="V66" s="26"/>
      <c r="W66" s="26"/>
      <c r="X66" s="26"/>
      <c r="Y66" s="26"/>
      <c r="Z66" s="26"/>
      <c r="AA66" s="26"/>
      <c r="AB66" s="26"/>
      <c r="AC66" s="8"/>
      <c r="AD66" s="8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</row>
    <row r="67" spans="1:43" s="3" customFormat="1" x14ac:dyDescent="0.15">
      <c r="A67" s="26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26"/>
      <c r="N67" s="26"/>
      <c r="O67" s="26"/>
      <c r="P67" s="26"/>
      <c r="Q67" s="26"/>
      <c r="R67" s="26"/>
      <c r="S67" s="26"/>
      <c r="T67" s="8"/>
      <c r="U67" s="8"/>
      <c r="V67" s="26"/>
      <c r="W67" s="26"/>
      <c r="X67" s="26"/>
      <c r="Y67" s="26"/>
      <c r="Z67" s="26"/>
      <c r="AA67" s="26"/>
      <c r="AB67" s="26"/>
      <c r="AC67" s="8"/>
      <c r="AD67" s="8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</row>
    <row r="68" spans="1:43" s="3" customFormat="1" x14ac:dyDescent="0.15">
      <c r="A68" s="26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26"/>
      <c r="N68" s="26"/>
      <c r="O68" s="26"/>
      <c r="P68" s="26"/>
      <c r="Q68" s="26"/>
      <c r="R68" s="26"/>
      <c r="S68" s="26"/>
      <c r="T68" s="8"/>
      <c r="U68" s="8"/>
      <c r="V68" s="26"/>
      <c r="W68" s="26"/>
      <c r="X68" s="26"/>
      <c r="Y68" s="26"/>
      <c r="Z68" s="26"/>
      <c r="AA68" s="26"/>
      <c r="AB68" s="26"/>
      <c r="AC68" s="8"/>
      <c r="AD68" s="8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</row>
    <row r="69" spans="1:43" s="3" customFormat="1" x14ac:dyDescent="0.15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</row>
    <row r="70" spans="1:43" s="3" customFormat="1" x14ac:dyDescent="0.15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</row>
    <row r="71" spans="1:43" s="3" customFormat="1" x14ac:dyDescent="0.15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</row>
    <row r="72" spans="1:43" s="3" customFormat="1" x14ac:dyDescent="0.15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</row>
    <row r="73" spans="1:43" s="3" customFormat="1" x14ac:dyDescent="0.15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</row>
    <row r="74" spans="1:43" s="3" customFormat="1" x14ac:dyDescent="0.15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  <c r="AN74" s="26"/>
      <c r="AO74" s="26"/>
      <c r="AP74" s="26"/>
      <c r="AQ74" s="26"/>
    </row>
    <row r="75" spans="1:43" s="3" customFormat="1" x14ac:dyDescent="0.15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26"/>
      <c r="AO75" s="26"/>
      <c r="AP75" s="26"/>
      <c r="AQ75" s="26"/>
    </row>
    <row r="76" spans="1:43" s="3" customFormat="1" x14ac:dyDescent="0.15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</row>
    <row r="77" spans="1:43" s="3" customFormat="1" x14ac:dyDescent="0.15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26"/>
      <c r="AO77" s="26"/>
      <c r="AP77" s="26"/>
      <c r="AQ77" s="26"/>
    </row>
    <row r="78" spans="1:43" s="3" customFormat="1" x14ac:dyDescent="0.15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26"/>
      <c r="AO78" s="26"/>
      <c r="AP78" s="26"/>
      <c r="AQ78" s="26"/>
    </row>
    <row r="79" spans="1:43" s="3" customFormat="1" x14ac:dyDescent="0.15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N79" s="26"/>
      <c r="AO79" s="26"/>
      <c r="AP79" s="26"/>
      <c r="AQ79" s="26"/>
    </row>
    <row r="80" spans="1:43" s="3" customFormat="1" x14ac:dyDescent="0.15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26"/>
      <c r="AO80" s="26"/>
      <c r="AP80" s="26"/>
      <c r="AQ80" s="26"/>
    </row>
    <row r="81" spans="1:43" s="3" customFormat="1" x14ac:dyDescent="0.15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N81" s="26"/>
      <c r="AO81" s="26"/>
      <c r="AP81" s="26"/>
      <c r="AQ81" s="26"/>
    </row>
    <row r="82" spans="1:43" s="3" customFormat="1" x14ac:dyDescent="0.15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  <c r="AN82" s="26"/>
      <c r="AO82" s="26"/>
      <c r="AP82" s="26"/>
      <c r="AQ82" s="26"/>
    </row>
    <row r="83" spans="1:43" x14ac:dyDescent="0.15">
      <c r="A83" s="8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3"/>
    </row>
  </sheetData>
  <sheetProtection algorithmName="SHA-512" hashValue="lY5rYaSRoGKPWvLu8x+Z46SHcwxRok5iqbnEpq+B5Ze07W1kg3wtxfvxsv42RB0XmJIqRk6iDZCDmKCDHTSvIA==" saltValue="ic7IP5YNoHkdwJjBD4xY9g==" spinCount="100000" sheet="1" objects="1" scenarios="1"/>
  <phoneticPr fontId="2"/>
  <conditionalFormatting sqref="F9:AJ9">
    <cfRule type="cellIs" dxfId="59" priority="12" operator="equal">
      <formula>"日"</formula>
    </cfRule>
    <cfRule type="cellIs" dxfId="58" priority="13" operator="equal">
      <formula>"土"</formula>
    </cfRule>
  </conditionalFormatting>
  <conditionalFormatting sqref="F11:AI58">
    <cfRule type="expression" dxfId="5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8" id="{9C3DB222-DCDC-42CE-BB7B-B1D3676BCB6A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4" id="{9B4679D9-C484-4DFD-B767-6F62339A7C23}">
            <xm:f>OR(F11&gt;'補紙（小売電気事業者指定型〔プラン２〕）'!$C$29/2,F11&lt;'補紙（小売電気事業者指定型〔プラン２〕）'!$D$25,NOT(MOD(F11,50)=0))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F11:AI58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3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</row>
    <row r="2" spans="1:43" ht="20.100000000000001" customHeight="1" x14ac:dyDescent="0.15">
      <c r="A2" s="122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  <c r="AO2" s="8"/>
      <c r="AP2" s="8"/>
      <c r="AQ2" s="8"/>
    </row>
    <row r="3" spans="1:43" ht="20.100000000000001" customHeight="1" x14ac:dyDescent="0.15">
      <c r="A3" s="128"/>
      <c r="B3" s="129" t="s">
        <v>57</v>
      </c>
      <c r="C3" s="124"/>
      <c r="D3" s="124"/>
      <c r="E3" s="130"/>
      <c r="F3" s="131" t="str">
        <f>IF('補紙（小売電気事業者指定型〔プラン２〕）'!C30="未入力箇所あり","",'補紙（小売電気事業者指定型〔プラン２〕）'!C30/2)</f>
        <v/>
      </c>
      <c r="G3" s="132"/>
      <c r="H3" s="132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  <c r="AO3" s="8"/>
      <c r="AP3" s="8"/>
      <c r="AQ3" s="8"/>
    </row>
    <row r="4" spans="1:43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  <c r="AO4" s="8"/>
      <c r="AP4" s="8"/>
      <c r="AQ4" s="8"/>
    </row>
    <row r="5" spans="1:43" ht="20.100000000000001" customHeight="1" x14ac:dyDescent="0.15">
      <c r="A5" s="128"/>
      <c r="B5" s="129" t="s">
        <v>24</v>
      </c>
      <c r="C5" s="124"/>
      <c r="D5" s="124"/>
      <c r="E5" s="130"/>
      <c r="F5" s="140">
        <v>45778</v>
      </c>
      <c r="G5" s="141"/>
      <c r="H5" s="142" t="s">
        <v>0</v>
      </c>
      <c r="I5" s="143">
        <f>EDATE(F5,1)-1</f>
        <v>45808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  <c r="AO5" s="8"/>
      <c r="AP5" s="8"/>
      <c r="AQ5" s="8"/>
    </row>
    <row r="6" spans="1:43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  <c r="AO6" s="8"/>
      <c r="AP6" s="8"/>
      <c r="AQ6" s="8"/>
    </row>
    <row r="7" spans="1:43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  <c r="AO7" s="8"/>
      <c r="AP7" s="8"/>
      <c r="AQ7" s="8"/>
    </row>
    <row r="8" spans="1:43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45778</v>
      </c>
      <c r="G8" s="156">
        <f t="shared" ref="G8:AG8" si="0">F8+1</f>
        <v>45779</v>
      </c>
      <c r="H8" s="156">
        <f t="shared" si="0"/>
        <v>45780</v>
      </c>
      <c r="I8" s="156">
        <f t="shared" si="0"/>
        <v>45781</v>
      </c>
      <c r="J8" s="156">
        <f t="shared" si="0"/>
        <v>45782</v>
      </c>
      <c r="K8" s="156">
        <f t="shared" si="0"/>
        <v>45783</v>
      </c>
      <c r="L8" s="156">
        <f t="shared" si="0"/>
        <v>45784</v>
      </c>
      <c r="M8" s="156">
        <f t="shared" si="0"/>
        <v>45785</v>
      </c>
      <c r="N8" s="156">
        <f t="shared" si="0"/>
        <v>45786</v>
      </c>
      <c r="O8" s="156">
        <f t="shared" si="0"/>
        <v>45787</v>
      </c>
      <c r="P8" s="156">
        <f t="shared" si="0"/>
        <v>45788</v>
      </c>
      <c r="Q8" s="156">
        <f t="shared" si="0"/>
        <v>45789</v>
      </c>
      <c r="R8" s="156">
        <f t="shared" si="0"/>
        <v>45790</v>
      </c>
      <c r="S8" s="156">
        <f t="shared" si="0"/>
        <v>45791</v>
      </c>
      <c r="T8" s="156">
        <f t="shared" si="0"/>
        <v>45792</v>
      </c>
      <c r="U8" s="156">
        <f t="shared" si="0"/>
        <v>45793</v>
      </c>
      <c r="V8" s="156">
        <f t="shared" si="0"/>
        <v>45794</v>
      </c>
      <c r="W8" s="156">
        <f t="shared" si="0"/>
        <v>45795</v>
      </c>
      <c r="X8" s="156">
        <f t="shared" si="0"/>
        <v>45796</v>
      </c>
      <c r="Y8" s="156">
        <f t="shared" si="0"/>
        <v>45797</v>
      </c>
      <c r="Z8" s="156">
        <f t="shared" si="0"/>
        <v>45798</v>
      </c>
      <c r="AA8" s="156">
        <f t="shared" si="0"/>
        <v>45799</v>
      </c>
      <c r="AB8" s="156">
        <f t="shared" si="0"/>
        <v>45800</v>
      </c>
      <c r="AC8" s="156">
        <f t="shared" si="0"/>
        <v>45801</v>
      </c>
      <c r="AD8" s="156">
        <f t="shared" si="0"/>
        <v>45802</v>
      </c>
      <c r="AE8" s="156">
        <f t="shared" si="0"/>
        <v>45803</v>
      </c>
      <c r="AF8" s="156">
        <f t="shared" si="0"/>
        <v>45804</v>
      </c>
      <c r="AG8" s="156">
        <f t="shared" si="0"/>
        <v>45805</v>
      </c>
      <c r="AH8" s="156">
        <f>IF(AG8="-","-",IF(MONTH(F8)&lt;&gt;MONTH(AG8+1),"-",AG8+1))</f>
        <v>45806</v>
      </c>
      <c r="AI8" s="156">
        <f>IF(AH8="-","-",IF(MONTH(G8)&lt;&gt;MONTH(AH8+1),"-",AH8+1))</f>
        <v>45807</v>
      </c>
      <c r="AJ8" s="156">
        <f>IF(AI8="-","-",IF(MONTH(H8)&lt;&gt;MONTH(AI8+1),"-",AI8+1))</f>
        <v>45808</v>
      </c>
      <c r="AK8" s="8"/>
      <c r="AL8" s="8"/>
      <c r="AM8" s="8"/>
      <c r="AN8" s="8"/>
      <c r="AO8" s="8"/>
      <c r="AP8" s="8"/>
      <c r="AQ8" s="8"/>
    </row>
    <row r="9" spans="1:43" x14ac:dyDescent="0.15">
      <c r="A9" s="128"/>
      <c r="B9" s="157"/>
      <c r="C9" s="158"/>
      <c r="D9" s="158"/>
      <c r="E9" s="159" t="s">
        <v>6</v>
      </c>
      <c r="F9" s="160" t="str">
        <f>TEXT(F8,"aaa")</f>
        <v>木</v>
      </c>
      <c r="G9" s="160" t="str">
        <f t="shared" ref="G9:AJ9" si="1">TEXT(G8,"aaa")</f>
        <v>金</v>
      </c>
      <c r="H9" s="160" t="str">
        <f t="shared" si="1"/>
        <v>土</v>
      </c>
      <c r="I9" s="160" t="str">
        <f t="shared" si="1"/>
        <v>日</v>
      </c>
      <c r="J9" s="160" t="str">
        <f t="shared" si="1"/>
        <v>月</v>
      </c>
      <c r="K9" s="160" t="str">
        <f t="shared" si="1"/>
        <v>火</v>
      </c>
      <c r="L9" s="160" t="str">
        <f t="shared" si="1"/>
        <v>水</v>
      </c>
      <c r="M9" s="160" t="str">
        <f t="shared" si="1"/>
        <v>木</v>
      </c>
      <c r="N9" s="160" t="str">
        <f t="shared" si="1"/>
        <v>金</v>
      </c>
      <c r="O9" s="160" t="str">
        <f t="shared" si="1"/>
        <v>土</v>
      </c>
      <c r="P9" s="160" t="str">
        <f t="shared" si="1"/>
        <v>日</v>
      </c>
      <c r="Q9" s="160" t="str">
        <f t="shared" si="1"/>
        <v>月</v>
      </c>
      <c r="R9" s="160" t="str">
        <f t="shared" si="1"/>
        <v>火</v>
      </c>
      <c r="S9" s="160" t="str">
        <f t="shared" si="1"/>
        <v>水</v>
      </c>
      <c r="T9" s="160" t="str">
        <f t="shared" si="1"/>
        <v>木</v>
      </c>
      <c r="U9" s="160" t="str">
        <f t="shared" si="1"/>
        <v>金</v>
      </c>
      <c r="V9" s="160" t="str">
        <f t="shared" si="1"/>
        <v>土</v>
      </c>
      <c r="W9" s="160" t="str">
        <f t="shared" si="1"/>
        <v>日</v>
      </c>
      <c r="X9" s="160" t="str">
        <f t="shared" si="1"/>
        <v>月</v>
      </c>
      <c r="Y9" s="160" t="str">
        <f t="shared" si="1"/>
        <v>火</v>
      </c>
      <c r="Z9" s="160" t="str">
        <f t="shared" si="1"/>
        <v>水</v>
      </c>
      <c r="AA9" s="160" t="str">
        <f t="shared" si="1"/>
        <v>木</v>
      </c>
      <c r="AB9" s="160" t="str">
        <f t="shared" si="1"/>
        <v>金</v>
      </c>
      <c r="AC9" s="160" t="str">
        <f t="shared" si="1"/>
        <v>土</v>
      </c>
      <c r="AD9" s="160" t="str">
        <f t="shared" si="1"/>
        <v>日</v>
      </c>
      <c r="AE9" s="160" t="str">
        <f t="shared" si="1"/>
        <v>月</v>
      </c>
      <c r="AF9" s="160" t="str">
        <f t="shared" si="1"/>
        <v>火</v>
      </c>
      <c r="AG9" s="160" t="str">
        <f t="shared" si="1"/>
        <v>水</v>
      </c>
      <c r="AH9" s="160" t="str">
        <f t="shared" si="1"/>
        <v>木</v>
      </c>
      <c r="AI9" s="160" t="str">
        <f t="shared" si="1"/>
        <v>金</v>
      </c>
      <c r="AJ9" s="160" t="str">
        <f t="shared" si="1"/>
        <v>土</v>
      </c>
      <c r="AK9" s="8"/>
      <c r="AL9" s="8"/>
      <c r="AM9" s="8"/>
      <c r="AN9" s="8"/>
      <c r="AO9" s="8"/>
      <c r="AP9" s="8"/>
      <c r="AQ9" s="8"/>
    </row>
    <row r="10" spans="1:43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  <c r="AO10" s="8"/>
      <c r="AP10" s="8"/>
      <c r="AQ10" s="8"/>
    </row>
    <row r="11" spans="1:43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206"/>
      <c r="AK11" s="8"/>
      <c r="AL11" s="8"/>
      <c r="AM11" s="8"/>
      <c r="AN11" s="8"/>
      <c r="AO11" s="8"/>
      <c r="AP11" s="8"/>
    </row>
    <row r="12" spans="1:43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207"/>
      <c r="AK12" s="8"/>
      <c r="AL12" s="8"/>
      <c r="AM12" s="8"/>
      <c r="AN12" s="8"/>
      <c r="AO12" s="8"/>
      <c r="AP12" s="8"/>
    </row>
    <row r="13" spans="1:43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207"/>
      <c r="AK13" s="8"/>
      <c r="AL13" s="8"/>
      <c r="AM13" s="8"/>
      <c r="AN13" s="8"/>
      <c r="AO13" s="8"/>
      <c r="AP13" s="8"/>
    </row>
    <row r="14" spans="1:43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207"/>
      <c r="AK14" s="8"/>
      <c r="AL14" s="8"/>
      <c r="AM14" s="8"/>
      <c r="AN14" s="8"/>
      <c r="AO14" s="8"/>
      <c r="AP14" s="8"/>
    </row>
    <row r="15" spans="1:43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207"/>
      <c r="AK15" s="8"/>
      <c r="AL15" s="8"/>
      <c r="AM15" s="8"/>
      <c r="AN15" s="8"/>
      <c r="AO15" s="8"/>
      <c r="AP15" s="8"/>
    </row>
    <row r="16" spans="1:43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207"/>
      <c r="AK16" s="8"/>
      <c r="AL16" s="8"/>
      <c r="AM16" s="8"/>
      <c r="AN16" s="8"/>
      <c r="AO16" s="8"/>
      <c r="AP16" s="8"/>
    </row>
    <row r="17" spans="1:42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207"/>
      <c r="AK17" s="8"/>
      <c r="AL17" s="8"/>
      <c r="AM17" s="8"/>
      <c r="AN17" s="8"/>
      <c r="AO17" s="8"/>
      <c r="AP17" s="8"/>
    </row>
    <row r="18" spans="1:42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207"/>
      <c r="AK18" s="8"/>
      <c r="AL18" s="8"/>
      <c r="AM18" s="8"/>
      <c r="AN18" s="8"/>
      <c r="AO18" s="8"/>
      <c r="AP18" s="8"/>
    </row>
    <row r="19" spans="1:42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208"/>
      <c r="AK19" s="8"/>
      <c r="AL19" s="8"/>
      <c r="AM19" s="8"/>
      <c r="AN19" s="8"/>
      <c r="AO19" s="8"/>
      <c r="AP19" s="8"/>
    </row>
    <row r="20" spans="1:42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207"/>
      <c r="AK20" s="8"/>
      <c r="AL20" s="8"/>
      <c r="AM20" s="8"/>
      <c r="AN20" s="8"/>
      <c r="AO20" s="8"/>
      <c r="AP20" s="8"/>
    </row>
    <row r="21" spans="1:42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207"/>
      <c r="AK21" s="8"/>
      <c r="AL21" s="8"/>
      <c r="AM21" s="8"/>
      <c r="AN21" s="8"/>
      <c r="AO21" s="8"/>
      <c r="AP21" s="8"/>
    </row>
    <row r="22" spans="1:42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209"/>
      <c r="AK22" s="8"/>
      <c r="AL22" s="8"/>
      <c r="AM22" s="8"/>
      <c r="AN22" s="8"/>
      <c r="AO22" s="8"/>
      <c r="AP22" s="8"/>
    </row>
    <row r="23" spans="1:42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206"/>
      <c r="AK23" s="8"/>
      <c r="AL23" s="8"/>
      <c r="AM23" s="8"/>
      <c r="AN23" s="8"/>
      <c r="AO23" s="8"/>
      <c r="AP23" s="8"/>
    </row>
    <row r="24" spans="1:42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207"/>
      <c r="AK24" s="8"/>
      <c r="AL24" s="8"/>
      <c r="AM24" s="8"/>
      <c r="AN24" s="8"/>
      <c r="AO24" s="8"/>
      <c r="AP24" s="8"/>
    </row>
    <row r="25" spans="1:42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207"/>
      <c r="AK25" s="8"/>
      <c r="AL25" s="8"/>
      <c r="AM25" s="8"/>
      <c r="AN25" s="8"/>
      <c r="AO25" s="8"/>
      <c r="AP25" s="8"/>
    </row>
    <row r="26" spans="1:42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208"/>
      <c r="AK26" s="8"/>
      <c r="AL26" s="8"/>
      <c r="AM26" s="8"/>
      <c r="AN26" s="8"/>
      <c r="AO26" s="8"/>
      <c r="AP26" s="8"/>
    </row>
    <row r="27" spans="1:42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207"/>
      <c r="AK27" s="8"/>
      <c r="AL27" s="8"/>
      <c r="AM27" s="8"/>
      <c r="AN27" s="8"/>
      <c r="AO27" s="8"/>
      <c r="AP27" s="8"/>
    </row>
    <row r="28" spans="1:42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207"/>
      <c r="AK28" s="8"/>
      <c r="AL28" s="8"/>
      <c r="AM28" s="8"/>
      <c r="AN28" s="8"/>
      <c r="AO28" s="8"/>
      <c r="AP28" s="8"/>
    </row>
    <row r="29" spans="1:42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207"/>
      <c r="AK29" s="8"/>
      <c r="AL29" s="8"/>
      <c r="AM29" s="8"/>
      <c r="AN29" s="8"/>
      <c r="AO29" s="8"/>
      <c r="AP29" s="8"/>
    </row>
    <row r="30" spans="1:42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207"/>
      <c r="AK30" s="8"/>
      <c r="AL30" s="8"/>
      <c r="AM30" s="8"/>
      <c r="AN30" s="8"/>
      <c r="AO30" s="8"/>
      <c r="AP30" s="8"/>
    </row>
    <row r="31" spans="1:42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207"/>
      <c r="AK31" s="8"/>
      <c r="AL31" s="8"/>
      <c r="AM31" s="8"/>
      <c r="AN31" s="8"/>
      <c r="AO31" s="8"/>
      <c r="AP31" s="8"/>
    </row>
    <row r="32" spans="1:42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207"/>
      <c r="AK32" s="8"/>
      <c r="AL32" s="8"/>
      <c r="AM32" s="8"/>
      <c r="AN32" s="8"/>
      <c r="AO32" s="8"/>
      <c r="AP32" s="8"/>
    </row>
    <row r="33" spans="1:42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207"/>
      <c r="AK33" s="8"/>
      <c r="AL33" s="8"/>
      <c r="AM33" s="8"/>
      <c r="AN33" s="8"/>
      <c r="AO33" s="8"/>
      <c r="AP33" s="8"/>
    </row>
    <row r="34" spans="1:42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209"/>
      <c r="AK34" s="8"/>
      <c r="AL34" s="8"/>
      <c r="AM34" s="8"/>
      <c r="AN34" s="8"/>
      <c r="AO34" s="8"/>
      <c r="AP34" s="8"/>
    </row>
    <row r="35" spans="1:42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206"/>
      <c r="AK35" s="8"/>
      <c r="AL35" s="8"/>
      <c r="AM35" s="8"/>
      <c r="AN35" s="8"/>
      <c r="AO35" s="8"/>
      <c r="AP35" s="8"/>
    </row>
    <row r="36" spans="1:42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207"/>
      <c r="AK36" s="8"/>
      <c r="AL36" s="8"/>
      <c r="AM36" s="8"/>
      <c r="AN36" s="8"/>
      <c r="AO36" s="8"/>
      <c r="AP36" s="8"/>
    </row>
    <row r="37" spans="1:42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207"/>
      <c r="AK37" s="8"/>
      <c r="AL37" s="8"/>
      <c r="AM37" s="8"/>
      <c r="AN37" s="8"/>
      <c r="AO37" s="8"/>
      <c r="AP37" s="8"/>
    </row>
    <row r="38" spans="1:42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207"/>
      <c r="AK38" s="8"/>
      <c r="AL38" s="8"/>
      <c r="AM38" s="8"/>
      <c r="AN38" s="8"/>
      <c r="AO38" s="8"/>
      <c r="AP38" s="8"/>
    </row>
    <row r="39" spans="1:42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207"/>
      <c r="AK39" s="8"/>
      <c r="AL39" s="8"/>
      <c r="AM39" s="8"/>
      <c r="AN39" s="8"/>
      <c r="AO39" s="8"/>
      <c r="AP39" s="8"/>
    </row>
    <row r="40" spans="1:42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207"/>
      <c r="AK40" s="8"/>
      <c r="AL40" s="8"/>
      <c r="AM40" s="8"/>
      <c r="AN40" s="8"/>
      <c r="AO40" s="8"/>
      <c r="AP40" s="8"/>
    </row>
    <row r="41" spans="1:42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207"/>
      <c r="AK41" s="8"/>
      <c r="AL41" s="8"/>
      <c r="AM41" s="8"/>
      <c r="AN41" s="8"/>
      <c r="AO41" s="8"/>
      <c r="AP41" s="8"/>
    </row>
    <row r="42" spans="1:42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207"/>
      <c r="AK42" s="8"/>
      <c r="AL42" s="8"/>
      <c r="AM42" s="8"/>
      <c r="AN42" s="8"/>
      <c r="AO42" s="8"/>
      <c r="AP42" s="8"/>
    </row>
    <row r="43" spans="1:42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207"/>
      <c r="AK43" s="8"/>
      <c r="AL43" s="8"/>
      <c r="AM43" s="8"/>
      <c r="AN43" s="8"/>
      <c r="AO43" s="8"/>
      <c r="AP43" s="8"/>
    </row>
    <row r="44" spans="1:42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207"/>
      <c r="AK44" s="8"/>
      <c r="AL44" s="8"/>
      <c r="AM44" s="8"/>
      <c r="AN44" s="8"/>
      <c r="AO44" s="8"/>
      <c r="AP44" s="8"/>
    </row>
    <row r="45" spans="1:42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207"/>
      <c r="AK45" s="8"/>
      <c r="AL45" s="8"/>
      <c r="AM45" s="8"/>
      <c r="AN45" s="8"/>
      <c r="AO45" s="8"/>
      <c r="AP45" s="8"/>
    </row>
    <row r="46" spans="1:42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209"/>
      <c r="AK46" s="8"/>
      <c r="AL46" s="8"/>
      <c r="AM46" s="8"/>
      <c r="AN46" s="8"/>
      <c r="AO46" s="8"/>
      <c r="AP46" s="8"/>
    </row>
    <row r="47" spans="1:42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208"/>
      <c r="AK47" s="8"/>
      <c r="AL47" s="8"/>
      <c r="AM47" s="8"/>
      <c r="AN47" s="8"/>
      <c r="AO47" s="8"/>
      <c r="AP47" s="8"/>
    </row>
    <row r="48" spans="1:42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207"/>
      <c r="AK48" s="8"/>
      <c r="AL48" s="8"/>
      <c r="AM48" s="8"/>
      <c r="AN48" s="8"/>
      <c r="AO48" s="8"/>
      <c r="AP48" s="8"/>
    </row>
    <row r="49" spans="1:42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207"/>
      <c r="AK49" s="8"/>
      <c r="AL49" s="8"/>
      <c r="AM49" s="8"/>
      <c r="AN49" s="8"/>
      <c r="AO49" s="8"/>
      <c r="AP49" s="8"/>
    </row>
    <row r="50" spans="1:42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207"/>
      <c r="AK50" s="8"/>
      <c r="AL50" s="8"/>
      <c r="AM50" s="8"/>
      <c r="AN50" s="8"/>
      <c r="AO50" s="8"/>
      <c r="AP50" s="8"/>
    </row>
    <row r="51" spans="1:42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207"/>
      <c r="AK51" s="8"/>
      <c r="AL51" s="8"/>
      <c r="AM51" s="8"/>
      <c r="AN51" s="8"/>
      <c r="AO51" s="8"/>
      <c r="AP51" s="8"/>
    </row>
    <row r="52" spans="1:42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207"/>
      <c r="AK52" s="8"/>
      <c r="AL52" s="8"/>
      <c r="AM52" s="8"/>
      <c r="AN52" s="8"/>
      <c r="AO52" s="8"/>
      <c r="AP52" s="8"/>
    </row>
    <row r="53" spans="1:42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207"/>
      <c r="AK53" s="8"/>
      <c r="AL53" s="8"/>
      <c r="AM53" s="8"/>
      <c r="AN53" s="8"/>
      <c r="AO53" s="8"/>
      <c r="AP53" s="8"/>
    </row>
    <row r="54" spans="1:42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207"/>
      <c r="AK54" s="8"/>
      <c r="AL54" s="8"/>
      <c r="AM54" s="8"/>
      <c r="AN54" s="8"/>
      <c r="AO54" s="8"/>
      <c r="AP54" s="8"/>
    </row>
    <row r="55" spans="1:42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208"/>
      <c r="AK55" s="8"/>
      <c r="AL55" s="8"/>
      <c r="AM55" s="8"/>
      <c r="AN55" s="8"/>
      <c r="AO55" s="8"/>
      <c r="AP55" s="8"/>
    </row>
    <row r="56" spans="1:42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207"/>
      <c r="AK56" s="8"/>
      <c r="AL56" s="8"/>
      <c r="AM56" s="8"/>
      <c r="AN56" s="8"/>
      <c r="AO56" s="8"/>
      <c r="AP56" s="8"/>
    </row>
    <row r="57" spans="1:42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207"/>
      <c r="AK57" s="8"/>
      <c r="AL57" s="8"/>
      <c r="AM57" s="8"/>
      <c r="AN57" s="8"/>
      <c r="AO57" s="8"/>
      <c r="AP57" s="8"/>
    </row>
    <row r="58" spans="1:42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209"/>
      <c r="AK58" s="8"/>
      <c r="AL58" s="8"/>
      <c r="AM58" s="8"/>
      <c r="AN58" s="8"/>
      <c r="AO58" s="8"/>
      <c r="AP58" s="8"/>
    </row>
    <row r="59" spans="1:42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  <c r="AO59" s="8"/>
      <c r="AP59" s="8"/>
    </row>
    <row r="60" spans="1:42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</row>
    <row r="61" spans="1:42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</row>
    <row r="62" spans="1:42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</row>
    <row r="63" spans="1:42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</row>
    <row r="64" spans="1:42" s="3" customFormat="1" x14ac:dyDescent="0.15">
      <c r="A64" s="26"/>
      <c r="B64" s="8"/>
      <c r="C64" s="8"/>
      <c r="D64" s="8"/>
      <c r="E64" s="26"/>
      <c r="F64" s="26"/>
      <c r="G64" s="26"/>
      <c r="H64" s="26"/>
      <c r="I64" s="26"/>
      <c r="J64" s="26"/>
      <c r="K64" s="8"/>
      <c r="L64" s="26"/>
      <c r="M64" s="26"/>
      <c r="N64" s="26"/>
      <c r="O64" s="26"/>
      <c r="P64" s="26"/>
      <c r="Q64" s="26"/>
      <c r="R64" s="26"/>
      <c r="S64" s="26"/>
      <c r="T64" s="8"/>
      <c r="U64" s="26"/>
      <c r="V64" s="26"/>
      <c r="W64" s="26"/>
      <c r="X64" s="26"/>
      <c r="Y64" s="26"/>
      <c r="Z64" s="26"/>
      <c r="AA64" s="26"/>
      <c r="AB64" s="26"/>
      <c r="AC64" s="8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</row>
    <row r="65" spans="1:42" s="3" customFormat="1" x14ac:dyDescent="0.15">
      <c r="A65" s="26"/>
      <c r="B65" s="8"/>
      <c r="C65" s="8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</row>
    <row r="66" spans="1:42" s="3" customFormat="1" x14ac:dyDescent="0.15">
      <c r="A66" s="26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26"/>
      <c r="N66" s="26"/>
      <c r="O66" s="26"/>
      <c r="P66" s="26"/>
      <c r="Q66" s="26"/>
      <c r="R66" s="26"/>
      <c r="S66" s="26"/>
      <c r="T66" s="8"/>
      <c r="U66" s="8"/>
      <c r="V66" s="26"/>
      <c r="W66" s="26"/>
      <c r="X66" s="26"/>
      <c r="Y66" s="26"/>
      <c r="Z66" s="26"/>
      <c r="AA66" s="26"/>
      <c r="AB66" s="26"/>
      <c r="AC66" s="8"/>
      <c r="AD66" s="8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</row>
    <row r="67" spans="1:42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42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42" s="3" customFormat="1" x14ac:dyDescent="0.15"/>
    <row r="70" spans="1:42" s="3" customFormat="1" x14ac:dyDescent="0.15"/>
    <row r="71" spans="1:42" s="3" customFormat="1" x14ac:dyDescent="0.15"/>
    <row r="72" spans="1:42" s="3" customFormat="1" x14ac:dyDescent="0.15"/>
    <row r="73" spans="1:42" s="3" customFormat="1" x14ac:dyDescent="0.15"/>
    <row r="74" spans="1:42" s="3" customFormat="1" x14ac:dyDescent="0.15"/>
    <row r="75" spans="1:42" s="3" customFormat="1" x14ac:dyDescent="0.15"/>
    <row r="76" spans="1:42" s="3" customFormat="1" x14ac:dyDescent="0.15"/>
    <row r="77" spans="1:42" s="3" customFormat="1" x14ac:dyDescent="0.15"/>
    <row r="78" spans="1:42" s="3" customFormat="1" x14ac:dyDescent="0.15"/>
    <row r="79" spans="1:42" s="3" customFormat="1" x14ac:dyDescent="0.15"/>
    <row r="80" spans="1:42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CGZDG1qC7UTiQ0o2jDOqy5J2pAEQIGEHAbwyDA5p15wVeeUR9tpBks394scwbyvt2glZx5WkEgDsunFnqlFS6g==" saltValue="4V7x49vfBeNah7YS7egoPg==" spinCount="100000" sheet="1" objects="1" scenarios="1"/>
  <phoneticPr fontId="2"/>
  <conditionalFormatting sqref="F9:AJ9">
    <cfRule type="cellIs" dxfId="54" priority="4" operator="equal">
      <formula>"日"</formula>
    </cfRule>
    <cfRule type="cellIs" dxfId="53" priority="5" operator="equal">
      <formula>"土"</formula>
    </cfRule>
  </conditionalFormatting>
  <conditionalFormatting sqref="F11:AJ58">
    <cfRule type="expression" dxfId="5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D2800309-6392-4556-B40A-C8DD2F2A6D50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5" id="{736DBF4F-8B45-4938-8454-CF297E0C378E}">
            <xm:f>OR(F11&gt;'補紙（小売電気事業者指定型〔プラン２〕）'!$C$30/2,F11&lt;'補紙（小売電気事業者指定型〔プラン２〕）'!$D$25,NOT(MOD(F11,50)=0))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1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</row>
    <row r="2" spans="1:41" ht="20.100000000000001" customHeight="1" x14ac:dyDescent="0.15">
      <c r="A2" s="122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  <c r="AO2" s="8"/>
    </row>
    <row r="3" spans="1:41" ht="20.100000000000001" customHeight="1" x14ac:dyDescent="0.15">
      <c r="A3" s="128"/>
      <c r="B3" s="129" t="s">
        <v>57</v>
      </c>
      <c r="C3" s="124"/>
      <c r="D3" s="124"/>
      <c r="E3" s="130"/>
      <c r="F3" s="136" t="str">
        <f>IF('補紙（小売電気事業者指定型〔プラン２〕）'!C31="未入力箇所あり","",'補紙（小売電気事業者指定型〔プラン２〕）'!C31/2)</f>
        <v/>
      </c>
      <c r="G3" s="211"/>
      <c r="H3" s="211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  <c r="AO3" s="8"/>
    </row>
    <row r="4" spans="1:41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  <c r="AO4" s="8"/>
    </row>
    <row r="5" spans="1:41" ht="20.100000000000001" customHeight="1" x14ac:dyDescent="0.15">
      <c r="A5" s="128"/>
      <c r="B5" s="129" t="s">
        <v>24</v>
      </c>
      <c r="C5" s="124"/>
      <c r="D5" s="124"/>
      <c r="E5" s="130"/>
      <c r="F5" s="140">
        <v>45809</v>
      </c>
      <c r="G5" s="141"/>
      <c r="H5" s="142" t="s">
        <v>0</v>
      </c>
      <c r="I5" s="143">
        <f>EDATE(F5,1)-1</f>
        <v>45838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  <c r="AO5" s="8"/>
    </row>
    <row r="6" spans="1:41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  <c r="AO6" s="8"/>
    </row>
    <row r="7" spans="1:41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  <c r="AO7" s="8"/>
    </row>
    <row r="8" spans="1:41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45809</v>
      </c>
      <c r="G8" s="156">
        <f t="shared" ref="G8:AG8" si="0">F8+1</f>
        <v>45810</v>
      </c>
      <c r="H8" s="156">
        <f t="shared" si="0"/>
        <v>45811</v>
      </c>
      <c r="I8" s="156">
        <f t="shared" si="0"/>
        <v>45812</v>
      </c>
      <c r="J8" s="156">
        <f t="shared" si="0"/>
        <v>45813</v>
      </c>
      <c r="K8" s="156">
        <f t="shared" si="0"/>
        <v>45814</v>
      </c>
      <c r="L8" s="156">
        <f t="shared" si="0"/>
        <v>45815</v>
      </c>
      <c r="M8" s="156">
        <f t="shared" si="0"/>
        <v>45816</v>
      </c>
      <c r="N8" s="156">
        <f t="shared" si="0"/>
        <v>45817</v>
      </c>
      <c r="O8" s="156">
        <f t="shared" si="0"/>
        <v>45818</v>
      </c>
      <c r="P8" s="156">
        <f t="shared" si="0"/>
        <v>45819</v>
      </c>
      <c r="Q8" s="156">
        <f t="shared" si="0"/>
        <v>45820</v>
      </c>
      <c r="R8" s="156">
        <f t="shared" si="0"/>
        <v>45821</v>
      </c>
      <c r="S8" s="156">
        <f t="shared" si="0"/>
        <v>45822</v>
      </c>
      <c r="T8" s="156">
        <f t="shared" si="0"/>
        <v>45823</v>
      </c>
      <c r="U8" s="156">
        <f t="shared" si="0"/>
        <v>45824</v>
      </c>
      <c r="V8" s="156">
        <f t="shared" si="0"/>
        <v>45825</v>
      </c>
      <c r="W8" s="156">
        <f t="shared" si="0"/>
        <v>45826</v>
      </c>
      <c r="X8" s="156">
        <f t="shared" si="0"/>
        <v>45827</v>
      </c>
      <c r="Y8" s="156">
        <f t="shared" si="0"/>
        <v>45828</v>
      </c>
      <c r="Z8" s="156">
        <f t="shared" si="0"/>
        <v>45829</v>
      </c>
      <c r="AA8" s="156">
        <f t="shared" si="0"/>
        <v>45830</v>
      </c>
      <c r="AB8" s="156">
        <f t="shared" si="0"/>
        <v>45831</v>
      </c>
      <c r="AC8" s="156">
        <f t="shared" si="0"/>
        <v>45832</v>
      </c>
      <c r="AD8" s="156">
        <f t="shared" si="0"/>
        <v>45833</v>
      </c>
      <c r="AE8" s="156">
        <f t="shared" si="0"/>
        <v>45834</v>
      </c>
      <c r="AF8" s="156">
        <f t="shared" si="0"/>
        <v>45835</v>
      </c>
      <c r="AG8" s="156">
        <f t="shared" si="0"/>
        <v>45836</v>
      </c>
      <c r="AH8" s="156">
        <f>IF(AG8="-","-",IF(MONTH(F8)&lt;&gt;MONTH(AG8+1),"-",AG8+1))</f>
        <v>45837</v>
      </c>
      <c r="AI8" s="156">
        <f>IF(AH8="-","-",IF(MONTH(G8)&lt;&gt;MONTH(AH8+1),"-",AH8+1))</f>
        <v>45838</v>
      </c>
      <c r="AJ8" s="156" t="str">
        <f>IF(AI8="-","-",IF(MONTH(H8)&lt;&gt;MONTH(AI8+1),"-",AI8+1))</f>
        <v>-</v>
      </c>
      <c r="AK8" s="8"/>
      <c r="AL8" s="8"/>
      <c r="AM8" s="8"/>
      <c r="AN8" s="8"/>
      <c r="AO8" s="8"/>
    </row>
    <row r="9" spans="1:41" x14ac:dyDescent="0.15">
      <c r="A9" s="128"/>
      <c r="B9" s="157"/>
      <c r="C9" s="158"/>
      <c r="D9" s="158"/>
      <c r="E9" s="159" t="s">
        <v>6</v>
      </c>
      <c r="F9" s="160" t="str">
        <f>TEXT(F8,"aaa")</f>
        <v>日</v>
      </c>
      <c r="G9" s="160" t="str">
        <f t="shared" ref="G9:AJ9" si="1">TEXT(G8,"aaa")</f>
        <v>月</v>
      </c>
      <c r="H9" s="160" t="str">
        <f t="shared" si="1"/>
        <v>火</v>
      </c>
      <c r="I9" s="160" t="str">
        <f t="shared" si="1"/>
        <v>水</v>
      </c>
      <c r="J9" s="160" t="str">
        <f t="shared" si="1"/>
        <v>木</v>
      </c>
      <c r="K9" s="160" t="str">
        <f t="shared" si="1"/>
        <v>金</v>
      </c>
      <c r="L9" s="160" t="str">
        <f t="shared" si="1"/>
        <v>土</v>
      </c>
      <c r="M9" s="160" t="str">
        <f t="shared" si="1"/>
        <v>日</v>
      </c>
      <c r="N9" s="160" t="str">
        <f t="shared" si="1"/>
        <v>月</v>
      </c>
      <c r="O9" s="160" t="str">
        <f t="shared" si="1"/>
        <v>火</v>
      </c>
      <c r="P9" s="160" t="str">
        <f t="shared" si="1"/>
        <v>水</v>
      </c>
      <c r="Q9" s="160" t="str">
        <f t="shared" si="1"/>
        <v>木</v>
      </c>
      <c r="R9" s="160" t="str">
        <f t="shared" si="1"/>
        <v>金</v>
      </c>
      <c r="S9" s="160" t="str">
        <f t="shared" si="1"/>
        <v>土</v>
      </c>
      <c r="T9" s="160" t="str">
        <f t="shared" si="1"/>
        <v>日</v>
      </c>
      <c r="U9" s="160" t="str">
        <f t="shared" si="1"/>
        <v>月</v>
      </c>
      <c r="V9" s="160" t="str">
        <f t="shared" si="1"/>
        <v>火</v>
      </c>
      <c r="W9" s="160" t="str">
        <f t="shared" si="1"/>
        <v>水</v>
      </c>
      <c r="X9" s="160" t="str">
        <f t="shared" si="1"/>
        <v>木</v>
      </c>
      <c r="Y9" s="160" t="str">
        <f t="shared" si="1"/>
        <v>金</v>
      </c>
      <c r="Z9" s="160" t="str">
        <f t="shared" si="1"/>
        <v>土</v>
      </c>
      <c r="AA9" s="160" t="str">
        <f t="shared" si="1"/>
        <v>日</v>
      </c>
      <c r="AB9" s="160" t="str">
        <f t="shared" si="1"/>
        <v>月</v>
      </c>
      <c r="AC9" s="160" t="str">
        <f t="shared" si="1"/>
        <v>火</v>
      </c>
      <c r="AD9" s="160" t="str">
        <f t="shared" si="1"/>
        <v>水</v>
      </c>
      <c r="AE9" s="160" t="str">
        <f t="shared" si="1"/>
        <v>木</v>
      </c>
      <c r="AF9" s="160" t="str">
        <f t="shared" si="1"/>
        <v>金</v>
      </c>
      <c r="AG9" s="160" t="str">
        <f t="shared" si="1"/>
        <v>土</v>
      </c>
      <c r="AH9" s="160" t="str">
        <f t="shared" si="1"/>
        <v>日</v>
      </c>
      <c r="AI9" s="160" t="str">
        <f t="shared" si="1"/>
        <v>月</v>
      </c>
      <c r="AJ9" s="160" t="str">
        <f t="shared" si="1"/>
        <v>-</v>
      </c>
      <c r="AK9" s="8"/>
      <c r="AL9" s="8"/>
      <c r="AM9" s="8"/>
      <c r="AN9" s="8"/>
      <c r="AO9" s="8"/>
    </row>
    <row r="10" spans="1:41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  <c r="AO10" s="8"/>
    </row>
    <row r="11" spans="1:41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171">
        <v>0</v>
      </c>
      <c r="AK11" s="8"/>
      <c r="AL11" s="8"/>
      <c r="AM11" s="8"/>
      <c r="AN11" s="8"/>
      <c r="AO11" s="8"/>
    </row>
    <row r="12" spans="1:41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172">
        <v>0</v>
      </c>
      <c r="AK12" s="8"/>
      <c r="AL12" s="8"/>
      <c r="AM12" s="8"/>
      <c r="AN12" s="8"/>
      <c r="AO12" s="8"/>
    </row>
    <row r="13" spans="1:41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172">
        <v>0</v>
      </c>
      <c r="AK13" s="8"/>
      <c r="AL13" s="8"/>
      <c r="AM13" s="8"/>
      <c r="AN13" s="8"/>
      <c r="AO13" s="8"/>
    </row>
    <row r="14" spans="1:41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172">
        <v>0</v>
      </c>
      <c r="AK14" s="8"/>
      <c r="AL14" s="8"/>
      <c r="AM14" s="8"/>
      <c r="AN14" s="8"/>
      <c r="AO14" s="8"/>
    </row>
    <row r="15" spans="1:41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172">
        <v>0</v>
      </c>
      <c r="AK15" s="8"/>
      <c r="AL15" s="8"/>
      <c r="AM15" s="8"/>
      <c r="AN15" s="8"/>
      <c r="AO15" s="8"/>
    </row>
    <row r="16" spans="1:41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172">
        <v>0</v>
      </c>
      <c r="AK16" s="8"/>
      <c r="AL16" s="8"/>
      <c r="AM16" s="8"/>
      <c r="AN16" s="8"/>
      <c r="AO16" s="8"/>
    </row>
    <row r="17" spans="1:41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172">
        <v>0</v>
      </c>
      <c r="AK17" s="8"/>
      <c r="AL17" s="8"/>
      <c r="AM17" s="8"/>
      <c r="AN17" s="8"/>
      <c r="AO17" s="8"/>
    </row>
    <row r="18" spans="1:41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172">
        <v>0</v>
      </c>
      <c r="AK18" s="8"/>
      <c r="AL18" s="8"/>
      <c r="AM18" s="8"/>
      <c r="AN18" s="8"/>
      <c r="AO18" s="8"/>
    </row>
    <row r="19" spans="1:41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173">
        <v>0</v>
      </c>
      <c r="AK19" s="8"/>
      <c r="AL19" s="8"/>
      <c r="AM19" s="8"/>
      <c r="AN19" s="8"/>
      <c r="AO19" s="8"/>
    </row>
    <row r="20" spans="1:41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172">
        <v>0</v>
      </c>
      <c r="AK20" s="8"/>
      <c r="AL20" s="8"/>
      <c r="AM20" s="8"/>
      <c r="AN20" s="8"/>
      <c r="AO20" s="8"/>
    </row>
    <row r="21" spans="1:41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172">
        <v>0</v>
      </c>
      <c r="AK21" s="8"/>
      <c r="AL21" s="8"/>
      <c r="AM21" s="8"/>
      <c r="AN21" s="8"/>
      <c r="AO21" s="8"/>
    </row>
    <row r="22" spans="1:41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174">
        <v>0</v>
      </c>
      <c r="AK22" s="8"/>
      <c r="AL22" s="8"/>
      <c r="AM22" s="8"/>
      <c r="AN22" s="8"/>
      <c r="AO22" s="8"/>
    </row>
    <row r="23" spans="1:41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171">
        <v>0</v>
      </c>
      <c r="AK23" s="8"/>
      <c r="AL23" s="8"/>
      <c r="AM23" s="8"/>
      <c r="AN23" s="8"/>
      <c r="AO23" s="8"/>
    </row>
    <row r="24" spans="1:41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172">
        <v>0</v>
      </c>
      <c r="AK24" s="8"/>
      <c r="AL24" s="8"/>
      <c r="AM24" s="8"/>
      <c r="AN24" s="8"/>
      <c r="AO24" s="8"/>
    </row>
    <row r="25" spans="1:41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172">
        <v>0</v>
      </c>
      <c r="AK25" s="8"/>
      <c r="AL25" s="8"/>
      <c r="AM25" s="8"/>
      <c r="AN25" s="8"/>
      <c r="AO25" s="8"/>
    </row>
    <row r="26" spans="1:41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173">
        <v>0</v>
      </c>
      <c r="AK26" s="8"/>
      <c r="AL26" s="8"/>
      <c r="AM26" s="8"/>
      <c r="AN26" s="8"/>
      <c r="AO26" s="8"/>
    </row>
    <row r="27" spans="1:41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172">
        <v>0</v>
      </c>
      <c r="AK27" s="8"/>
      <c r="AL27" s="8"/>
      <c r="AM27" s="8"/>
      <c r="AN27" s="8"/>
      <c r="AO27" s="8"/>
    </row>
    <row r="28" spans="1:41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172">
        <v>0</v>
      </c>
      <c r="AK28" s="8"/>
      <c r="AL28" s="8"/>
      <c r="AM28" s="8"/>
      <c r="AN28" s="8"/>
      <c r="AO28" s="8"/>
    </row>
    <row r="29" spans="1:41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172">
        <v>0</v>
      </c>
      <c r="AK29" s="8"/>
      <c r="AL29" s="8"/>
      <c r="AM29" s="8"/>
      <c r="AN29" s="8"/>
      <c r="AO29" s="8"/>
    </row>
    <row r="30" spans="1:41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172">
        <v>0</v>
      </c>
      <c r="AK30" s="8"/>
      <c r="AL30" s="8"/>
      <c r="AM30" s="8"/>
      <c r="AN30" s="8"/>
      <c r="AO30" s="8"/>
    </row>
    <row r="31" spans="1:41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172">
        <v>0</v>
      </c>
      <c r="AK31" s="8"/>
      <c r="AL31" s="8"/>
      <c r="AM31" s="8"/>
      <c r="AN31" s="8"/>
      <c r="AO31" s="8"/>
    </row>
    <row r="32" spans="1:41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172">
        <v>0</v>
      </c>
      <c r="AK32" s="8"/>
      <c r="AL32" s="8"/>
      <c r="AM32" s="8"/>
      <c r="AN32" s="8"/>
      <c r="AO32" s="8"/>
    </row>
    <row r="33" spans="1:41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172">
        <v>0</v>
      </c>
      <c r="AK33" s="8"/>
      <c r="AL33" s="8"/>
      <c r="AM33" s="8"/>
      <c r="AN33" s="8"/>
      <c r="AO33" s="8"/>
    </row>
    <row r="34" spans="1:41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174">
        <v>0</v>
      </c>
      <c r="AK34" s="8"/>
      <c r="AL34" s="8"/>
      <c r="AM34" s="8"/>
      <c r="AN34" s="8"/>
      <c r="AO34" s="8"/>
    </row>
    <row r="35" spans="1:41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171">
        <v>0</v>
      </c>
      <c r="AK35" s="8"/>
      <c r="AL35" s="8"/>
      <c r="AM35" s="8"/>
      <c r="AN35" s="8"/>
      <c r="AO35" s="8"/>
    </row>
    <row r="36" spans="1:41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172">
        <v>0</v>
      </c>
      <c r="AK36" s="8"/>
      <c r="AL36" s="8"/>
      <c r="AM36" s="8"/>
      <c r="AN36" s="8"/>
      <c r="AO36" s="8"/>
    </row>
    <row r="37" spans="1:41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172">
        <v>0</v>
      </c>
      <c r="AK37" s="8"/>
      <c r="AL37" s="8"/>
      <c r="AM37" s="8"/>
      <c r="AN37" s="8"/>
      <c r="AO37" s="8"/>
    </row>
    <row r="38" spans="1:41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172">
        <v>0</v>
      </c>
      <c r="AK38" s="8"/>
      <c r="AL38" s="8"/>
      <c r="AM38" s="8"/>
      <c r="AN38" s="8"/>
      <c r="AO38" s="8"/>
    </row>
    <row r="39" spans="1:41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172">
        <v>0</v>
      </c>
      <c r="AK39" s="8"/>
      <c r="AL39" s="8"/>
      <c r="AM39" s="8"/>
      <c r="AN39" s="8"/>
      <c r="AO39" s="8"/>
    </row>
    <row r="40" spans="1:41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172">
        <v>0</v>
      </c>
      <c r="AK40" s="8"/>
      <c r="AL40" s="8"/>
      <c r="AM40" s="8"/>
      <c r="AN40" s="8"/>
      <c r="AO40" s="8"/>
    </row>
    <row r="41" spans="1:41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172">
        <v>0</v>
      </c>
      <c r="AK41" s="8"/>
      <c r="AL41" s="8"/>
      <c r="AM41" s="8"/>
      <c r="AN41" s="8"/>
      <c r="AO41" s="8"/>
    </row>
    <row r="42" spans="1:41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172">
        <v>0</v>
      </c>
      <c r="AK42" s="8"/>
      <c r="AL42" s="8"/>
      <c r="AM42" s="8"/>
      <c r="AN42" s="8"/>
      <c r="AO42" s="8"/>
    </row>
    <row r="43" spans="1:41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172">
        <v>0</v>
      </c>
      <c r="AK43" s="8"/>
      <c r="AL43" s="8"/>
      <c r="AM43" s="8"/>
      <c r="AN43" s="8"/>
      <c r="AO43" s="8"/>
    </row>
    <row r="44" spans="1:41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172">
        <v>0</v>
      </c>
      <c r="AK44" s="8"/>
      <c r="AL44" s="8"/>
      <c r="AM44" s="8"/>
      <c r="AN44" s="8"/>
      <c r="AO44" s="8"/>
    </row>
    <row r="45" spans="1:41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172">
        <v>0</v>
      </c>
      <c r="AK45" s="8"/>
      <c r="AL45" s="8"/>
      <c r="AM45" s="8"/>
      <c r="AN45" s="8"/>
      <c r="AO45" s="8"/>
    </row>
    <row r="46" spans="1:41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174">
        <v>0</v>
      </c>
      <c r="AK46" s="8"/>
      <c r="AL46" s="8"/>
      <c r="AM46" s="8"/>
      <c r="AN46" s="8"/>
      <c r="AO46" s="8"/>
    </row>
    <row r="47" spans="1:41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173">
        <v>0</v>
      </c>
      <c r="AK47" s="8"/>
      <c r="AL47" s="8"/>
      <c r="AM47" s="8"/>
      <c r="AN47" s="8"/>
      <c r="AO47" s="8"/>
    </row>
    <row r="48" spans="1:41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172">
        <v>0</v>
      </c>
      <c r="AK48" s="8"/>
      <c r="AL48" s="8"/>
      <c r="AM48" s="8"/>
      <c r="AN48" s="8"/>
      <c r="AO48" s="8"/>
    </row>
    <row r="49" spans="1:41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172">
        <v>0</v>
      </c>
      <c r="AK49" s="8"/>
      <c r="AL49" s="8"/>
      <c r="AM49" s="8"/>
      <c r="AN49" s="8"/>
      <c r="AO49" s="8"/>
    </row>
    <row r="50" spans="1:41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172">
        <v>0</v>
      </c>
      <c r="AK50" s="8"/>
      <c r="AL50" s="8"/>
      <c r="AM50" s="8"/>
      <c r="AN50" s="8"/>
      <c r="AO50" s="8"/>
    </row>
    <row r="51" spans="1:41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172">
        <v>0</v>
      </c>
      <c r="AK51" s="8"/>
      <c r="AL51" s="8"/>
      <c r="AM51" s="8"/>
      <c r="AN51" s="8"/>
      <c r="AO51" s="8"/>
    </row>
    <row r="52" spans="1:41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172">
        <v>0</v>
      </c>
      <c r="AK52" s="8"/>
      <c r="AL52" s="8"/>
      <c r="AM52" s="8"/>
      <c r="AN52" s="8"/>
      <c r="AO52" s="8"/>
    </row>
    <row r="53" spans="1:41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172">
        <v>0</v>
      </c>
      <c r="AK53" s="8"/>
      <c r="AL53" s="8"/>
      <c r="AM53" s="8"/>
      <c r="AN53" s="8"/>
      <c r="AO53" s="8"/>
    </row>
    <row r="54" spans="1:41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172">
        <v>0</v>
      </c>
      <c r="AK54" s="8"/>
      <c r="AL54" s="8"/>
      <c r="AM54" s="8"/>
      <c r="AN54" s="8"/>
      <c r="AO54" s="8"/>
    </row>
    <row r="55" spans="1:41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173">
        <v>0</v>
      </c>
      <c r="AK55" s="8"/>
      <c r="AL55" s="8"/>
      <c r="AM55" s="8"/>
      <c r="AN55" s="8"/>
      <c r="AO55" s="8"/>
    </row>
    <row r="56" spans="1:41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172">
        <v>0</v>
      </c>
      <c r="AK56" s="8"/>
      <c r="AL56" s="8"/>
      <c r="AM56" s="8"/>
      <c r="AN56" s="8"/>
      <c r="AO56" s="8"/>
    </row>
    <row r="57" spans="1:41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172">
        <v>0</v>
      </c>
      <c r="AK57" s="8"/>
      <c r="AL57" s="8"/>
      <c r="AM57" s="8"/>
      <c r="AN57" s="8"/>
      <c r="AO57" s="8"/>
    </row>
    <row r="58" spans="1:41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174">
        <v>0</v>
      </c>
      <c r="AK58" s="8"/>
      <c r="AL58" s="8"/>
      <c r="AM58" s="8"/>
      <c r="AN58" s="8"/>
      <c r="AO58" s="8"/>
    </row>
    <row r="59" spans="1:41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  <c r="AO59" s="8"/>
    </row>
    <row r="60" spans="1:41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</row>
    <row r="61" spans="1:41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</row>
    <row r="62" spans="1:41" x14ac:dyDescent="0.15">
      <c r="E62" s="3"/>
      <c r="F62" s="3"/>
      <c r="G62" s="3"/>
      <c r="H62" s="3"/>
      <c r="I62" s="3"/>
      <c r="J62" s="3"/>
    </row>
    <row r="63" spans="1:41" x14ac:dyDescent="0.15">
      <c r="E63" s="3"/>
      <c r="F63" s="3"/>
      <c r="G63" s="3"/>
      <c r="H63" s="3"/>
      <c r="I63" s="3"/>
      <c r="J63" s="3"/>
    </row>
    <row r="64" spans="1:41" s="3" customFormat="1" x14ac:dyDescent="0.15">
      <c r="B64" s="1"/>
      <c r="C64" s="1"/>
      <c r="D64" s="1"/>
      <c r="K64" s="1"/>
      <c r="T64" s="1"/>
      <c r="AC64" s="1"/>
    </row>
    <row r="65" spans="2:30" s="3" customFormat="1" x14ac:dyDescent="0.15">
      <c r="B65" s="1"/>
      <c r="C65" s="1"/>
    </row>
    <row r="66" spans="2:30" s="3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3" customFormat="1" x14ac:dyDescent="0.15"/>
    <row r="70" spans="2:30" s="3" customFormat="1" x14ac:dyDescent="0.15"/>
    <row r="71" spans="2:30" s="3" customFormat="1" x14ac:dyDescent="0.15"/>
    <row r="72" spans="2:30" s="3" customFormat="1" x14ac:dyDescent="0.15"/>
    <row r="73" spans="2:30" s="3" customFormat="1" x14ac:dyDescent="0.15"/>
    <row r="74" spans="2:30" s="3" customFormat="1" x14ac:dyDescent="0.15"/>
    <row r="75" spans="2:30" s="3" customFormat="1" x14ac:dyDescent="0.15"/>
    <row r="76" spans="2:30" s="3" customFormat="1" x14ac:dyDescent="0.15"/>
    <row r="77" spans="2:30" s="3" customFormat="1" x14ac:dyDescent="0.15"/>
    <row r="78" spans="2:30" s="3" customFormat="1" x14ac:dyDescent="0.15"/>
    <row r="79" spans="2:30" s="3" customFormat="1" x14ac:dyDescent="0.15"/>
    <row r="80" spans="2:3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BfThpQVT8eW2k2UF1rtCffJQYqxiVtviNJOsBUDJgUeLGGwzFrJsML5OY6CDJKg7yn4E37OqgjbCKmpehAAJBA==" saltValue="dB9Tr3gVVR1kO6yCjiR4ew==" spinCount="100000" sheet="1" objects="1" scenarios="1"/>
  <phoneticPr fontId="2"/>
  <conditionalFormatting sqref="F9:AJ9">
    <cfRule type="cellIs" dxfId="49" priority="4" operator="equal">
      <formula>"日"</formula>
    </cfRule>
    <cfRule type="cellIs" dxfId="48" priority="5" operator="equal">
      <formula>"土"</formula>
    </cfRule>
  </conditionalFormatting>
  <conditionalFormatting sqref="F11:AI58">
    <cfRule type="expression" dxfId="4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232F77F4-5F0D-4C9C-AA8D-7AD2AD41CE25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6" id="{2DB77FD9-6C45-45B3-9C1D-BC9C6FBB666E}">
            <xm:f>OR(F11&gt;'補紙（小売電気事業者指定型〔プラン２〕）'!$C$31/2,F11&lt;'補紙（小売電気事業者指定型〔プラン２〕）'!$D$25,NOT(MOD(F11,50)=0))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F11:AI58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1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</row>
    <row r="2" spans="1:41" ht="20.100000000000001" customHeight="1" x14ac:dyDescent="0.15">
      <c r="A2" s="122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  <c r="AO2" s="8"/>
    </row>
    <row r="3" spans="1:41" ht="20.100000000000001" customHeight="1" x14ac:dyDescent="0.15">
      <c r="A3" s="128"/>
      <c r="B3" s="129" t="s">
        <v>57</v>
      </c>
      <c r="C3" s="124"/>
      <c r="D3" s="124"/>
      <c r="E3" s="130"/>
      <c r="F3" s="131" t="str">
        <f>IF('補紙（小売電気事業者指定型〔プラン２〕）'!C32="未入力箇所あり","",'補紙（小売電気事業者指定型〔プラン２〕）'!C32/2)</f>
        <v/>
      </c>
      <c r="G3" s="132"/>
      <c r="H3" s="132"/>
      <c r="I3" s="124"/>
      <c r="J3" s="133" t="s">
        <v>49</v>
      </c>
      <c r="K3" s="26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  <c r="AO3" s="8"/>
    </row>
    <row r="4" spans="1:41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26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  <c r="AO4" s="8"/>
    </row>
    <row r="5" spans="1:41" ht="20.100000000000001" customHeight="1" x14ac:dyDescent="0.15">
      <c r="A5" s="128"/>
      <c r="B5" s="129" t="s">
        <v>24</v>
      </c>
      <c r="C5" s="124"/>
      <c r="D5" s="124"/>
      <c r="E5" s="130"/>
      <c r="F5" s="140">
        <v>45839</v>
      </c>
      <c r="G5" s="141"/>
      <c r="H5" s="142" t="s">
        <v>0</v>
      </c>
      <c r="I5" s="143">
        <f>EDATE(F5,1)-1</f>
        <v>45869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  <c r="AO5" s="8"/>
    </row>
    <row r="6" spans="1:41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  <c r="AO6" s="8"/>
    </row>
    <row r="7" spans="1:41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  <c r="AO7" s="8"/>
    </row>
    <row r="8" spans="1:41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45839</v>
      </c>
      <c r="G8" s="156">
        <f t="shared" ref="G8:AG8" si="0">F8+1</f>
        <v>45840</v>
      </c>
      <c r="H8" s="156">
        <f t="shared" si="0"/>
        <v>45841</v>
      </c>
      <c r="I8" s="156">
        <f t="shared" si="0"/>
        <v>45842</v>
      </c>
      <c r="J8" s="156">
        <f t="shared" si="0"/>
        <v>45843</v>
      </c>
      <c r="K8" s="156">
        <f t="shared" si="0"/>
        <v>45844</v>
      </c>
      <c r="L8" s="156">
        <f t="shared" si="0"/>
        <v>45845</v>
      </c>
      <c r="M8" s="156">
        <f t="shared" si="0"/>
        <v>45846</v>
      </c>
      <c r="N8" s="156">
        <f t="shared" si="0"/>
        <v>45847</v>
      </c>
      <c r="O8" s="156">
        <f t="shared" si="0"/>
        <v>45848</v>
      </c>
      <c r="P8" s="156">
        <f t="shared" si="0"/>
        <v>45849</v>
      </c>
      <c r="Q8" s="156">
        <f t="shared" si="0"/>
        <v>45850</v>
      </c>
      <c r="R8" s="156">
        <f t="shared" si="0"/>
        <v>45851</v>
      </c>
      <c r="S8" s="156">
        <f t="shared" si="0"/>
        <v>45852</v>
      </c>
      <c r="T8" s="156">
        <f t="shared" si="0"/>
        <v>45853</v>
      </c>
      <c r="U8" s="156">
        <f t="shared" si="0"/>
        <v>45854</v>
      </c>
      <c r="V8" s="156">
        <f t="shared" si="0"/>
        <v>45855</v>
      </c>
      <c r="W8" s="156">
        <f t="shared" si="0"/>
        <v>45856</v>
      </c>
      <c r="X8" s="156">
        <f t="shared" si="0"/>
        <v>45857</v>
      </c>
      <c r="Y8" s="156">
        <f t="shared" si="0"/>
        <v>45858</v>
      </c>
      <c r="Z8" s="156">
        <f t="shared" si="0"/>
        <v>45859</v>
      </c>
      <c r="AA8" s="156">
        <f t="shared" si="0"/>
        <v>45860</v>
      </c>
      <c r="AB8" s="156">
        <f t="shared" si="0"/>
        <v>45861</v>
      </c>
      <c r="AC8" s="156">
        <f t="shared" si="0"/>
        <v>45862</v>
      </c>
      <c r="AD8" s="156">
        <f t="shared" si="0"/>
        <v>45863</v>
      </c>
      <c r="AE8" s="156">
        <f t="shared" si="0"/>
        <v>45864</v>
      </c>
      <c r="AF8" s="156">
        <f t="shared" si="0"/>
        <v>45865</v>
      </c>
      <c r="AG8" s="156">
        <f t="shared" si="0"/>
        <v>45866</v>
      </c>
      <c r="AH8" s="156">
        <f>IF(AG8="-","-",IF(MONTH(F8)&lt;&gt;MONTH(AG8+1),"-",AG8+1))</f>
        <v>45867</v>
      </c>
      <c r="AI8" s="156">
        <f>IF(AH8="-","-",IF(MONTH(G8)&lt;&gt;MONTH(AH8+1),"-",AH8+1))</f>
        <v>45868</v>
      </c>
      <c r="AJ8" s="156">
        <f>IF(AI8="-","-",IF(MONTH(H8)&lt;&gt;MONTH(AI8+1),"-",AI8+1))</f>
        <v>45869</v>
      </c>
      <c r="AK8" s="8"/>
      <c r="AL8" s="8"/>
      <c r="AM8" s="8"/>
      <c r="AN8" s="8"/>
      <c r="AO8" s="8"/>
    </row>
    <row r="9" spans="1:41" x14ac:dyDescent="0.15">
      <c r="A9" s="128"/>
      <c r="B9" s="157"/>
      <c r="C9" s="158"/>
      <c r="D9" s="158"/>
      <c r="E9" s="159" t="s">
        <v>6</v>
      </c>
      <c r="F9" s="160" t="str">
        <f>TEXT(F8,"aaa")</f>
        <v>火</v>
      </c>
      <c r="G9" s="160" t="str">
        <f t="shared" ref="G9:AJ9" si="1">TEXT(G8,"aaa")</f>
        <v>水</v>
      </c>
      <c r="H9" s="160" t="str">
        <f t="shared" si="1"/>
        <v>木</v>
      </c>
      <c r="I9" s="160" t="str">
        <f t="shared" si="1"/>
        <v>金</v>
      </c>
      <c r="J9" s="160" t="str">
        <f t="shared" si="1"/>
        <v>土</v>
      </c>
      <c r="K9" s="160" t="str">
        <f t="shared" si="1"/>
        <v>日</v>
      </c>
      <c r="L9" s="160" t="str">
        <f t="shared" si="1"/>
        <v>月</v>
      </c>
      <c r="M9" s="160" t="str">
        <f t="shared" si="1"/>
        <v>火</v>
      </c>
      <c r="N9" s="160" t="str">
        <f t="shared" si="1"/>
        <v>水</v>
      </c>
      <c r="O9" s="160" t="str">
        <f t="shared" si="1"/>
        <v>木</v>
      </c>
      <c r="P9" s="160" t="str">
        <f t="shared" si="1"/>
        <v>金</v>
      </c>
      <c r="Q9" s="160" t="str">
        <f t="shared" si="1"/>
        <v>土</v>
      </c>
      <c r="R9" s="160" t="str">
        <f t="shared" si="1"/>
        <v>日</v>
      </c>
      <c r="S9" s="160" t="str">
        <f t="shared" si="1"/>
        <v>月</v>
      </c>
      <c r="T9" s="160" t="str">
        <f t="shared" si="1"/>
        <v>火</v>
      </c>
      <c r="U9" s="160" t="str">
        <f t="shared" si="1"/>
        <v>水</v>
      </c>
      <c r="V9" s="160" t="str">
        <f t="shared" si="1"/>
        <v>木</v>
      </c>
      <c r="W9" s="160" t="str">
        <f t="shared" si="1"/>
        <v>金</v>
      </c>
      <c r="X9" s="160" t="str">
        <f t="shared" si="1"/>
        <v>土</v>
      </c>
      <c r="Y9" s="160" t="str">
        <f t="shared" si="1"/>
        <v>日</v>
      </c>
      <c r="Z9" s="160" t="str">
        <f t="shared" si="1"/>
        <v>月</v>
      </c>
      <c r="AA9" s="160" t="str">
        <f t="shared" si="1"/>
        <v>火</v>
      </c>
      <c r="AB9" s="160" t="str">
        <f t="shared" si="1"/>
        <v>水</v>
      </c>
      <c r="AC9" s="160" t="str">
        <f t="shared" si="1"/>
        <v>木</v>
      </c>
      <c r="AD9" s="160" t="str">
        <f t="shared" si="1"/>
        <v>金</v>
      </c>
      <c r="AE9" s="160" t="str">
        <f t="shared" si="1"/>
        <v>土</v>
      </c>
      <c r="AF9" s="160" t="str">
        <f t="shared" si="1"/>
        <v>日</v>
      </c>
      <c r="AG9" s="160" t="str">
        <f t="shared" si="1"/>
        <v>月</v>
      </c>
      <c r="AH9" s="160" t="str">
        <f t="shared" si="1"/>
        <v>火</v>
      </c>
      <c r="AI9" s="160" t="str">
        <f t="shared" si="1"/>
        <v>水</v>
      </c>
      <c r="AJ9" s="160" t="str">
        <f t="shared" si="1"/>
        <v>木</v>
      </c>
      <c r="AK9" s="8"/>
      <c r="AL9" s="8"/>
      <c r="AM9" s="8"/>
      <c r="AN9" s="8"/>
      <c r="AO9" s="8"/>
    </row>
    <row r="10" spans="1:41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  <c r="AO10" s="8"/>
    </row>
    <row r="11" spans="1:41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206"/>
      <c r="AK11" s="8"/>
      <c r="AL11" s="8"/>
      <c r="AM11" s="8"/>
    </row>
    <row r="12" spans="1:41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207"/>
      <c r="AK12" s="8"/>
      <c r="AL12" s="8"/>
      <c r="AM12" s="8"/>
    </row>
    <row r="13" spans="1:41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207"/>
      <c r="AK13" s="8"/>
      <c r="AL13" s="8"/>
      <c r="AM13" s="8"/>
    </row>
    <row r="14" spans="1:41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207"/>
      <c r="AK14" s="8"/>
      <c r="AL14" s="8"/>
      <c r="AM14" s="8"/>
    </row>
    <row r="15" spans="1:41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207"/>
      <c r="AK15" s="8"/>
      <c r="AL15" s="8"/>
      <c r="AM15" s="8"/>
    </row>
    <row r="16" spans="1:41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207"/>
      <c r="AK16" s="8"/>
      <c r="AL16" s="8"/>
      <c r="AM16" s="8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207"/>
      <c r="AK17" s="8"/>
      <c r="AL17" s="8"/>
      <c r="AM17" s="8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207"/>
      <c r="AK18" s="8"/>
      <c r="AL18" s="8"/>
      <c r="AM18" s="8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208"/>
      <c r="AK19" s="8"/>
      <c r="AL19" s="8"/>
      <c r="AM19" s="8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207"/>
      <c r="AK20" s="8"/>
      <c r="AL20" s="8"/>
      <c r="AM20" s="8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207"/>
      <c r="AK21" s="8"/>
      <c r="AL21" s="8"/>
      <c r="AM21" s="8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209"/>
      <c r="AK22" s="8"/>
      <c r="AL22" s="8"/>
      <c r="AM22" s="8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206"/>
      <c r="AK23" s="8"/>
      <c r="AL23" s="8"/>
      <c r="AM23" s="8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207"/>
      <c r="AK24" s="8"/>
      <c r="AL24" s="8"/>
      <c r="AM24" s="8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207"/>
      <c r="AK25" s="8"/>
      <c r="AL25" s="8"/>
      <c r="AM25" s="8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208"/>
      <c r="AK26" s="8"/>
      <c r="AL26" s="8"/>
      <c r="AM26" s="8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207"/>
      <c r="AK27" s="8"/>
      <c r="AL27" s="8"/>
      <c r="AM27" s="8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207"/>
      <c r="AK28" s="8"/>
      <c r="AL28" s="8"/>
      <c r="AM28" s="8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207"/>
      <c r="AK29" s="8"/>
      <c r="AL29" s="8"/>
      <c r="AM29" s="8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207"/>
      <c r="AK30" s="8"/>
      <c r="AL30" s="8"/>
      <c r="AM30" s="8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207"/>
      <c r="AK31" s="8"/>
      <c r="AL31" s="8"/>
      <c r="AM31" s="8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207"/>
      <c r="AK32" s="8"/>
      <c r="AL32" s="8"/>
      <c r="AM32" s="8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207"/>
      <c r="AK33" s="8"/>
      <c r="AL33" s="8"/>
      <c r="AM33" s="8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209"/>
      <c r="AK34" s="8"/>
      <c r="AL34" s="8"/>
      <c r="AM34" s="8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206"/>
      <c r="AK35" s="8"/>
      <c r="AL35" s="8"/>
      <c r="AM35" s="8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207"/>
      <c r="AK36" s="8"/>
      <c r="AL36" s="8"/>
      <c r="AM36" s="8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207"/>
      <c r="AK37" s="8"/>
      <c r="AL37" s="8"/>
      <c r="AM37" s="8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207"/>
      <c r="AK38" s="8"/>
      <c r="AL38" s="8"/>
      <c r="AM38" s="8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207"/>
      <c r="AK39" s="8"/>
      <c r="AL39" s="8"/>
      <c r="AM39" s="8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207"/>
      <c r="AK40" s="8"/>
      <c r="AL40" s="8"/>
      <c r="AM40" s="8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207"/>
      <c r="AK41" s="8"/>
      <c r="AL41" s="8"/>
      <c r="AM41" s="8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207"/>
      <c r="AK42" s="8"/>
      <c r="AL42" s="8"/>
      <c r="AM42" s="8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207"/>
      <c r="AK43" s="8"/>
      <c r="AL43" s="8"/>
      <c r="AM43" s="8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207"/>
      <c r="AK44" s="8"/>
      <c r="AL44" s="8"/>
      <c r="AM44" s="8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207"/>
      <c r="AK45" s="8"/>
      <c r="AL45" s="8"/>
      <c r="AM45" s="8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209"/>
      <c r="AK46" s="8"/>
      <c r="AL46" s="8"/>
      <c r="AM46" s="8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208"/>
      <c r="AK47" s="8"/>
      <c r="AL47" s="8"/>
      <c r="AM47" s="8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207"/>
      <c r="AK48" s="8"/>
      <c r="AL48" s="8"/>
      <c r="AM48" s="8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207"/>
      <c r="AK49" s="8"/>
      <c r="AL49" s="8"/>
      <c r="AM49" s="8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207"/>
      <c r="AK50" s="8"/>
      <c r="AL50" s="8"/>
      <c r="AM50" s="8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207"/>
      <c r="AK51" s="8"/>
      <c r="AL51" s="8"/>
      <c r="AM51" s="8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207"/>
      <c r="AK52" s="8"/>
      <c r="AL52" s="8"/>
      <c r="AM52" s="8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207"/>
      <c r="AK53" s="8"/>
      <c r="AL53" s="8"/>
      <c r="AM53" s="8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207"/>
      <c r="AK54" s="8"/>
      <c r="AL54" s="8"/>
      <c r="AM54" s="8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208"/>
      <c r="AK55" s="8"/>
      <c r="AL55" s="8"/>
      <c r="AM55" s="8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207"/>
      <c r="AK56" s="8"/>
      <c r="AL56" s="8"/>
      <c r="AM56" s="8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207"/>
      <c r="AK57" s="8"/>
      <c r="AL57" s="8"/>
      <c r="AM57" s="8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209"/>
      <c r="AK58" s="8"/>
      <c r="AL58" s="8"/>
      <c r="AM58" s="8"/>
    </row>
    <row r="59" spans="1:39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</row>
    <row r="60" spans="1:39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</row>
    <row r="61" spans="1:39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</row>
    <row r="62" spans="1:39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</row>
    <row r="63" spans="1:39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</row>
    <row r="64" spans="1:39" s="3" customFormat="1" x14ac:dyDescent="0.15">
      <c r="A64" s="26"/>
      <c r="B64" s="8"/>
      <c r="C64" s="8"/>
      <c r="D64" s="8"/>
      <c r="E64" s="26"/>
      <c r="F64" s="26"/>
      <c r="G64" s="26"/>
      <c r="H64" s="26"/>
      <c r="I64" s="26"/>
      <c r="J64" s="26"/>
      <c r="K64" s="8"/>
      <c r="L64" s="26"/>
      <c r="M64" s="26"/>
      <c r="N64" s="26"/>
      <c r="O64" s="26"/>
      <c r="P64" s="26"/>
      <c r="Q64" s="26"/>
      <c r="R64" s="26"/>
      <c r="S64" s="26"/>
      <c r="T64" s="8"/>
      <c r="U64" s="26"/>
      <c r="V64" s="26"/>
      <c r="W64" s="26"/>
      <c r="X64" s="26"/>
      <c r="Y64" s="26"/>
      <c r="Z64" s="26"/>
      <c r="AA64" s="26"/>
      <c r="AB64" s="26"/>
      <c r="AC64" s="8"/>
      <c r="AD64" s="26"/>
      <c r="AE64" s="26"/>
      <c r="AF64" s="26"/>
      <c r="AG64" s="26"/>
      <c r="AH64" s="26"/>
      <c r="AI64" s="26"/>
      <c r="AJ64" s="26"/>
      <c r="AK64" s="26"/>
      <c r="AL64" s="26"/>
      <c r="AM64" s="26"/>
    </row>
    <row r="65" spans="1:39" s="3" customFormat="1" x14ac:dyDescent="0.15">
      <c r="A65" s="26"/>
      <c r="B65" s="8"/>
      <c r="C65" s="8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</row>
    <row r="66" spans="1:39" s="3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1:39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39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39" s="3" customFormat="1" x14ac:dyDescent="0.15"/>
    <row r="70" spans="1:39" s="3" customFormat="1" x14ac:dyDescent="0.15"/>
    <row r="71" spans="1:39" s="3" customFormat="1" x14ac:dyDescent="0.15"/>
    <row r="72" spans="1:39" s="3" customFormat="1" x14ac:dyDescent="0.15"/>
    <row r="73" spans="1:39" s="3" customFormat="1" x14ac:dyDescent="0.15"/>
    <row r="74" spans="1:39" s="3" customFormat="1" x14ac:dyDescent="0.15"/>
    <row r="75" spans="1:39" s="3" customFormat="1" x14ac:dyDescent="0.15"/>
    <row r="76" spans="1:39" s="3" customFormat="1" x14ac:dyDescent="0.15"/>
    <row r="77" spans="1:39" s="3" customFormat="1" x14ac:dyDescent="0.15"/>
    <row r="78" spans="1:39" s="3" customFormat="1" x14ac:dyDescent="0.15"/>
    <row r="79" spans="1:39" s="3" customFormat="1" x14ac:dyDescent="0.15"/>
    <row r="80" spans="1:39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fZvXOjYhMswPLdciXMNkbJV5tcOSuAvb3CqQRgw43ezWDecN44aO/lks4RpDy71BucvRrNnomhqGMzysx3hf0w==" saltValue="hjDyCH7KR1jIlu4lvaKaPw==" spinCount="100000" sheet="1" objects="1" scenarios="1"/>
  <phoneticPr fontId="2"/>
  <conditionalFormatting sqref="F9:AJ9">
    <cfRule type="cellIs" dxfId="44" priority="4" operator="equal">
      <formula>"日"</formula>
    </cfRule>
    <cfRule type="cellIs" dxfId="43" priority="5" operator="equal">
      <formula>"土"</formula>
    </cfRule>
  </conditionalFormatting>
  <conditionalFormatting sqref="F11:AJ58">
    <cfRule type="expression" dxfId="4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63F7D956-D9D7-4D95-A01D-225F05E33883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7" id="{24F544D9-FFEA-463E-BF35-CF5E11EAADA0}">
            <xm:f>OR(F11&gt;'補紙（小売電気事業者指定型〔プラン２〕）'!$C$32/2,F11&lt;'補紙（小売電気事業者指定型〔プラン２〕）'!$D$25,NOT(MOD(F11,50)=0))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</row>
    <row r="2" spans="1:40" ht="20.100000000000001" customHeight="1" x14ac:dyDescent="0.15">
      <c r="A2" s="122"/>
      <c r="B2" s="212"/>
      <c r="C2" s="213"/>
      <c r="D2" s="213"/>
      <c r="E2" s="213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</row>
    <row r="3" spans="1:40" ht="20.100000000000001" customHeight="1" x14ac:dyDescent="0.15">
      <c r="A3" s="128"/>
      <c r="B3" s="129" t="s">
        <v>57</v>
      </c>
      <c r="C3" s="124"/>
      <c r="D3" s="124"/>
      <c r="E3" s="130"/>
      <c r="F3" s="136" t="str">
        <f>IF('補紙（小売電気事業者指定型〔プラン２〕）'!C33="未入力箇所あり","",'補紙（小売電気事業者指定型〔プラン２〕）'!C33/2)</f>
        <v/>
      </c>
      <c r="G3" s="132"/>
      <c r="H3" s="132"/>
      <c r="I3" s="124"/>
      <c r="J3" s="133" t="s">
        <v>49</v>
      </c>
      <c r="K3" s="26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</row>
    <row r="4" spans="1:40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214" t="s">
        <v>49</v>
      </c>
      <c r="K4" s="26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</row>
    <row r="5" spans="1:40" ht="20.100000000000001" customHeight="1" x14ac:dyDescent="0.15">
      <c r="A5" s="128"/>
      <c r="B5" s="129" t="s">
        <v>24</v>
      </c>
      <c r="C5" s="124"/>
      <c r="D5" s="124"/>
      <c r="E5" s="130"/>
      <c r="F5" s="140">
        <v>45870</v>
      </c>
      <c r="G5" s="141"/>
      <c r="H5" s="142" t="s">
        <v>0</v>
      </c>
      <c r="I5" s="143">
        <f>EDATE(F5,1)-1</f>
        <v>45900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45870</v>
      </c>
      <c r="G8" s="156">
        <f t="shared" ref="G8:AG8" si="0">F8+1</f>
        <v>45871</v>
      </c>
      <c r="H8" s="156">
        <f t="shared" si="0"/>
        <v>45872</v>
      </c>
      <c r="I8" s="156">
        <f t="shared" si="0"/>
        <v>45873</v>
      </c>
      <c r="J8" s="156">
        <f t="shared" si="0"/>
        <v>45874</v>
      </c>
      <c r="K8" s="156">
        <f t="shared" si="0"/>
        <v>45875</v>
      </c>
      <c r="L8" s="156">
        <f t="shared" si="0"/>
        <v>45876</v>
      </c>
      <c r="M8" s="156">
        <f t="shared" si="0"/>
        <v>45877</v>
      </c>
      <c r="N8" s="156">
        <f t="shared" si="0"/>
        <v>45878</v>
      </c>
      <c r="O8" s="156">
        <f t="shared" si="0"/>
        <v>45879</v>
      </c>
      <c r="P8" s="156">
        <f t="shared" si="0"/>
        <v>45880</v>
      </c>
      <c r="Q8" s="156">
        <f t="shared" si="0"/>
        <v>45881</v>
      </c>
      <c r="R8" s="156">
        <f t="shared" si="0"/>
        <v>45882</v>
      </c>
      <c r="S8" s="156">
        <f t="shared" si="0"/>
        <v>45883</v>
      </c>
      <c r="T8" s="156">
        <f t="shared" si="0"/>
        <v>45884</v>
      </c>
      <c r="U8" s="156">
        <f t="shared" si="0"/>
        <v>45885</v>
      </c>
      <c r="V8" s="156">
        <f t="shared" si="0"/>
        <v>45886</v>
      </c>
      <c r="W8" s="156">
        <f t="shared" si="0"/>
        <v>45887</v>
      </c>
      <c r="X8" s="156">
        <f t="shared" si="0"/>
        <v>45888</v>
      </c>
      <c r="Y8" s="156">
        <f t="shared" si="0"/>
        <v>45889</v>
      </c>
      <c r="Z8" s="156">
        <f t="shared" si="0"/>
        <v>45890</v>
      </c>
      <c r="AA8" s="156">
        <f t="shared" si="0"/>
        <v>45891</v>
      </c>
      <c r="AB8" s="156">
        <f t="shared" si="0"/>
        <v>45892</v>
      </c>
      <c r="AC8" s="156">
        <f t="shared" si="0"/>
        <v>45893</v>
      </c>
      <c r="AD8" s="156">
        <f t="shared" si="0"/>
        <v>45894</v>
      </c>
      <c r="AE8" s="156">
        <f t="shared" si="0"/>
        <v>45895</v>
      </c>
      <c r="AF8" s="156">
        <f t="shared" si="0"/>
        <v>45896</v>
      </c>
      <c r="AG8" s="156">
        <f t="shared" si="0"/>
        <v>45897</v>
      </c>
      <c r="AH8" s="156">
        <f>IF(AG8="-","-",IF(MONTH(F8)&lt;&gt;MONTH(AG8+1),"-",AG8+1))</f>
        <v>45898</v>
      </c>
      <c r="AI8" s="156">
        <f>IF(AH8="-","-",IF(MONTH(G8)&lt;&gt;MONTH(AH8+1),"-",AH8+1))</f>
        <v>45899</v>
      </c>
      <c r="AJ8" s="156">
        <f>IF(AI8="-","-",IF(MONTH(H8)&lt;&gt;MONTH(AI8+1),"-",AI8+1))</f>
        <v>45900</v>
      </c>
      <c r="AK8" s="8"/>
      <c r="AL8" s="8"/>
      <c r="AM8" s="8"/>
      <c r="AN8" s="8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金</v>
      </c>
      <c r="G9" s="160" t="str">
        <f t="shared" ref="G9:AJ9" si="1">TEXT(G8,"aaa")</f>
        <v>土</v>
      </c>
      <c r="H9" s="160" t="str">
        <f t="shared" si="1"/>
        <v>日</v>
      </c>
      <c r="I9" s="160" t="str">
        <f t="shared" si="1"/>
        <v>月</v>
      </c>
      <c r="J9" s="160" t="str">
        <f t="shared" si="1"/>
        <v>火</v>
      </c>
      <c r="K9" s="160" t="str">
        <f t="shared" si="1"/>
        <v>水</v>
      </c>
      <c r="L9" s="160" t="str">
        <f t="shared" si="1"/>
        <v>木</v>
      </c>
      <c r="M9" s="160" t="str">
        <f t="shared" si="1"/>
        <v>金</v>
      </c>
      <c r="N9" s="160" t="str">
        <f t="shared" si="1"/>
        <v>土</v>
      </c>
      <c r="O9" s="160" t="str">
        <f t="shared" si="1"/>
        <v>日</v>
      </c>
      <c r="P9" s="160" t="str">
        <f t="shared" si="1"/>
        <v>月</v>
      </c>
      <c r="Q9" s="160" t="str">
        <f t="shared" si="1"/>
        <v>火</v>
      </c>
      <c r="R9" s="160" t="str">
        <f t="shared" si="1"/>
        <v>水</v>
      </c>
      <c r="S9" s="160" t="str">
        <f t="shared" si="1"/>
        <v>木</v>
      </c>
      <c r="T9" s="160" t="str">
        <f t="shared" si="1"/>
        <v>金</v>
      </c>
      <c r="U9" s="160" t="str">
        <f t="shared" si="1"/>
        <v>土</v>
      </c>
      <c r="V9" s="160" t="str">
        <f t="shared" si="1"/>
        <v>日</v>
      </c>
      <c r="W9" s="160" t="str">
        <f t="shared" si="1"/>
        <v>月</v>
      </c>
      <c r="X9" s="160" t="str">
        <f t="shared" si="1"/>
        <v>火</v>
      </c>
      <c r="Y9" s="160" t="str">
        <f t="shared" si="1"/>
        <v>水</v>
      </c>
      <c r="Z9" s="160" t="str">
        <f t="shared" si="1"/>
        <v>木</v>
      </c>
      <c r="AA9" s="160" t="str">
        <f t="shared" si="1"/>
        <v>金</v>
      </c>
      <c r="AB9" s="160" t="str">
        <f t="shared" si="1"/>
        <v>土</v>
      </c>
      <c r="AC9" s="160" t="str">
        <f t="shared" si="1"/>
        <v>日</v>
      </c>
      <c r="AD9" s="160" t="str">
        <f t="shared" si="1"/>
        <v>月</v>
      </c>
      <c r="AE9" s="160" t="str">
        <f t="shared" si="1"/>
        <v>火</v>
      </c>
      <c r="AF9" s="160" t="str">
        <f t="shared" si="1"/>
        <v>水</v>
      </c>
      <c r="AG9" s="160" t="str">
        <f t="shared" si="1"/>
        <v>木</v>
      </c>
      <c r="AH9" s="160" t="str">
        <f t="shared" si="1"/>
        <v>金</v>
      </c>
      <c r="AI9" s="160" t="str">
        <f t="shared" si="1"/>
        <v>土</v>
      </c>
      <c r="AJ9" s="160" t="str">
        <f t="shared" si="1"/>
        <v>日</v>
      </c>
      <c r="AK9" s="8"/>
      <c r="AL9" s="8"/>
      <c r="AM9" s="8"/>
      <c r="AN9" s="8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206"/>
      <c r="AK11" s="8"/>
      <c r="AL11" s="8"/>
      <c r="AM11" s="8"/>
      <c r="AN11" s="8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207"/>
      <c r="AK12" s="8"/>
      <c r="AL12" s="8"/>
      <c r="AM12" s="8"/>
      <c r="AN12" s="8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207"/>
      <c r="AK13" s="8"/>
      <c r="AL13" s="8"/>
      <c r="AM13" s="8"/>
      <c r="AN13" s="8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207"/>
      <c r="AK14" s="8"/>
      <c r="AL14" s="8"/>
      <c r="AM14" s="8"/>
      <c r="AN14" s="8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207"/>
      <c r="AK15" s="8"/>
      <c r="AL15" s="8"/>
      <c r="AM15" s="8"/>
      <c r="AN15" s="8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207"/>
      <c r="AK16" s="8"/>
      <c r="AL16" s="8"/>
      <c r="AM16" s="8"/>
      <c r="AN16" s="8"/>
    </row>
    <row r="17" spans="1:40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207"/>
      <c r="AK17" s="8"/>
      <c r="AL17" s="8"/>
      <c r="AM17" s="8"/>
      <c r="AN17" s="8"/>
    </row>
    <row r="18" spans="1:40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207"/>
      <c r="AK18" s="8"/>
      <c r="AL18" s="8"/>
      <c r="AM18" s="8"/>
      <c r="AN18" s="8"/>
    </row>
    <row r="19" spans="1:40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208"/>
      <c r="AK19" s="8"/>
      <c r="AL19" s="8"/>
      <c r="AM19" s="8"/>
      <c r="AN19" s="8"/>
    </row>
    <row r="20" spans="1:40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207"/>
      <c r="AK20" s="8"/>
      <c r="AL20" s="8"/>
      <c r="AM20" s="8"/>
      <c r="AN20" s="8"/>
    </row>
    <row r="21" spans="1:40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207"/>
      <c r="AK21" s="8"/>
      <c r="AL21" s="8"/>
      <c r="AM21" s="8"/>
      <c r="AN21" s="8"/>
    </row>
    <row r="22" spans="1:40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209"/>
      <c r="AK22" s="8"/>
      <c r="AL22" s="8"/>
      <c r="AM22" s="8"/>
      <c r="AN22" s="8"/>
    </row>
    <row r="23" spans="1:40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206"/>
      <c r="AK23" s="8"/>
      <c r="AL23" s="8"/>
      <c r="AM23" s="8"/>
      <c r="AN23" s="8"/>
    </row>
    <row r="24" spans="1:40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207"/>
      <c r="AK24" s="8"/>
      <c r="AL24" s="8"/>
      <c r="AM24" s="8"/>
      <c r="AN24" s="8"/>
    </row>
    <row r="25" spans="1:40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207"/>
      <c r="AK25" s="8"/>
      <c r="AL25" s="8"/>
      <c r="AM25" s="8"/>
      <c r="AN25" s="8"/>
    </row>
    <row r="26" spans="1:40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208"/>
      <c r="AK26" s="8"/>
      <c r="AL26" s="8"/>
      <c r="AM26" s="8"/>
      <c r="AN26" s="8"/>
    </row>
    <row r="27" spans="1:40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207"/>
      <c r="AK27" s="8"/>
      <c r="AL27" s="8"/>
      <c r="AM27" s="8"/>
      <c r="AN27" s="8"/>
    </row>
    <row r="28" spans="1:40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207"/>
      <c r="AK28" s="8"/>
      <c r="AL28" s="8"/>
      <c r="AM28" s="8"/>
      <c r="AN28" s="8"/>
    </row>
    <row r="29" spans="1:40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207"/>
      <c r="AK29" s="8"/>
      <c r="AL29" s="8"/>
      <c r="AM29" s="8"/>
      <c r="AN29" s="8"/>
    </row>
    <row r="30" spans="1:40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207"/>
      <c r="AK30" s="8"/>
      <c r="AL30" s="8"/>
      <c r="AM30" s="8"/>
      <c r="AN30" s="8"/>
    </row>
    <row r="31" spans="1:40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207"/>
      <c r="AK31" s="8"/>
      <c r="AL31" s="8"/>
      <c r="AM31" s="8"/>
      <c r="AN31" s="8"/>
    </row>
    <row r="32" spans="1:40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207"/>
      <c r="AK32" s="8"/>
      <c r="AL32" s="8"/>
      <c r="AM32" s="8"/>
      <c r="AN32" s="8"/>
    </row>
    <row r="33" spans="1:40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207"/>
      <c r="AK33" s="8"/>
      <c r="AL33" s="8"/>
      <c r="AM33" s="8"/>
      <c r="AN33" s="8"/>
    </row>
    <row r="34" spans="1:40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209"/>
      <c r="AK34" s="8"/>
      <c r="AL34" s="8"/>
      <c r="AM34" s="8"/>
      <c r="AN34" s="8"/>
    </row>
    <row r="35" spans="1:40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206"/>
      <c r="AK35" s="8"/>
      <c r="AL35" s="8"/>
      <c r="AM35" s="8"/>
      <c r="AN35" s="8"/>
    </row>
    <row r="36" spans="1:40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207"/>
      <c r="AK36" s="8"/>
      <c r="AL36" s="8"/>
      <c r="AM36" s="8"/>
      <c r="AN36" s="8"/>
    </row>
    <row r="37" spans="1:40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207"/>
      <c r="AK37" s="8"/>
      <c r="AL37" s="8"/>
      <c r="AM37" s="8"/>
      <c r="AN37" s="8"/>
    </row>
    <row r="38" spans="1:40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207"/>
      <c r="AK38" s="8"/>
      <c r="AL38" s="8"/>
      <c r="AM38" s="8"/>
      <c r="AN38" s="8"/>
    </row>
    <row r="39" spans="1:40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207"/>
      <c r="AK39" s="8"/>
      <c r="AL39" s="8"/>
      <c r="AM39" s="8"/>
      <c r="AN39" s="8"/>
    </row>
    <row r="40" spans="1:40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207"/>
      <c r="AK40" s="8"/>
      <c r="AL40" s="8"/>
      <c r="AM40" s="8"/>
      <c r="AN40" s="8"/>
    </row>
    <row r="41" spans="1:40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207"/>
      <c r="AK41" s="8"/>
      <c r="AL41" s="8"/>
      <c r="AM41" s="8"/>
      <c r="AN41" s="8"/>
    </row>
    <row r="42" spans="1:40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207"/>
      <c r="AK42" s="8"/>
      <c r="AL42" s="8"/>
      <c r="AM42" s="8"/>
      <c r="AN42" s="8"/>
    </row>
    <row r="43" spans="1:40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207"/>
      <c r="AK43" s="8"/>
      <c r="AL43" s="8"/>
      <c r="AM43" s="8"/>
      <c r="AN43" s="8"/>
    </row>
    <row r="44" spans="1:40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207"/>
      <c r="AK44" s="8"/>
      <c r="AL44" s="8"/>
      <c r="AM44" s="8"/>
      <c r="AN44" s="8"/>
    </row>
    <row r="45" spans="1:40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207"/>
      <c r="AK45" s="8"/>
      <c r="AL45" s="8"/>
      <c r="AM45" s="8"/>
      <c r="AN45" s="8"/>
    </row>
    <row r="46" spans="1:40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209"/>
      <c r="AK46" s="8"/>
      <c r="AL46" s="8"/>
      <c r="AM46" s="8"/>
      <c r="AN46" s="8"/>
    </row>
    <row r="47" spans="1:40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208"/>
      <c r="AK47" s="8"/>
      <c r="AL47" s="8"/>
      <c r="AM47" s="8"/>
      <c r="AN47" s="8"/>
    </row>
    <row r="48" spans="1:40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207"/>
      <c r="AK48" s="8"/>
      <c r="AL48" s="8"/>
      <c r="AM48" s="8"/>
      <c r="AN48" s="8"/>
    </row>
    <row r="49" spans="1:40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207"/>
      <c r="AK49" s="8"/>
      <c r="AL49" s="8"/>
      <c r="AM49" s="8"/>
      <c r="AN49" s="8"/>
    </row>
    <row r="50" spans="1:40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207"/>
      <c r="AK50" s="8"/>
      <c r="AL50" s="8"/>
      <c r="AM50" s="8"/>
      <c r="AN50" s="8"/>
    </row>
    <row r="51" spans="1:40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207"/>
      <c r="AK51" s="8"/>
      <c r="AL51" s="8"/>
      <c r="AM51" s="8"/>
      <c r="AN51" s="8"/>
    </row>
    <row r="52" spans="1:40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207"/>
      <c r="AK52" s="8"/>
      <c r="AL52" s="8"/>
      <c r="AM52" s="8"/>
      <c r="AN52" s="8"/>
    </row>
    <row r="53" spans="1:40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207"/>
      <c r="AK53" s="8"/>
      <c r="AL53" s="8"/>
      <c r="AM53" s="8"/>
      <c r="AN53" s="8"/>
    </row>
    <row r="54" spans="1:40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207"/>
      <c r="AK54" s="8"/>
      <c r="AL54" s="8"/>
      <c r="AM54" s="8"/>
      <c r="AN54" s="8"/>
    </row>
    <row r="55" spans="1:40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208"/>
      <c r="AK55" s="8"/>
      <c r="AL55" s="8"/>
      <c r="AM55" s="8"/>
      <c r="AN55" s="8"/>
    </row>
    <row r="56" spans="1:40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207"/>
      <c r="AK56" s="8"/>
      <c r="AL56" s="8"/>
      <c r="AM56" s="8"/>
      <c r="AN56" s="8"/>
    </row>
    <row r="57" spans="1:40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207"/>
      <c r="AK57" s="8"/>
      <c r="AL57" s="8"/>
      <c r="AM57" s="8"/>
      <c r="AN57" s="8"/>
    </row>
    <row r="58" spans="1:40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209"/>
      <c r="AK58" s="8"/>
      <c r="AL58" s="8"/>
      <c r="AM58" s="8"/>
      <c r="AN58" s="8"/>
    </row>
    <row r="59" spans="1:40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</row>
    <row r="60" spans="1:40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</row>
    <row r="61" spans="1:40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</row>
    <row r="62" spans="1:40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</row>
    <row r="63" spans="1:40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</row>
    <row r="64" spans="1:40" s="3" customFormat="1" x14ac:dyDescent="0.15">
      <c r="A64" s="26"/>
      <c r="B64" s="8"/>
      <c r="C64" s="8"/>
      <c r="D64" s="8"/>
      <c r="E64" s="26"/>
      <c r="F64" s="26"/>
      <c r="G64" s="26"/>
      <c r="H64" s="26"/>
      <c r="I64" s="26"/>
      <c r="J64" s="26"/>
      <c r="K64" s="8"/>
      <c r="L64" s="26"/>
      <c r="M64" s="26"/>
      <c r="N64" s="26"/>
      <c r="O64" s="26"/>
      <c r="P64" s="26"/>
      <c r="Q64" s="26"/>
      <c r="R64" s="26"/>
      <c r="S64" s="26"/>
      <c r="T64" s="8"/>
      <c r="U64" s="26"/>
      <c r="V64" s="26"/>
      <c r="W64" s="26"/>
      <c r="X64" s="26"/>
      <c r="Y64" s="26"/>
      <c r="Z64" s="26"/>
      <c r="AA64" s="26"/>
      <c r="AB64" s="26"/>
      <c r="AC64" s="8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</row>
    <row r="65" spans="1:40" s="3" customFormat="1" x14ac:dyDescent="0.15">
      <c r="A65" s="26"/>
      <c r="B65" s="8"/>
      <c r="C65" s="8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</row>
    <row r="66" spans="1:40" s="3" customFormat="1" x14ac:dyDescent="0.15">
      <c r="A66" s="26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26"/>
      <c r="N66" s="26"/>
      <c r="O66" s="26"/>
      <c r="P66" s="26"/>
      <c r="Q66" s="26"/>
      <c r="R66" s="26"/>
      <c r="S66" s="26"/>
      <c r="T66" s="8"/>
      <c r="U66" s="8"/>
      <c r="V66" s="26"/>
      <c r="W66" s="26"/>
      <c r="X66" s="26"/>
      <c r="Y66" s="26"/>
      <c r="Z66" s="26"/>
      <c r="AA66" s="26"/>
      <c r="AB66" s="26"/>
      <c r="AC66" s="8"/>
      <c r="AD66" s="8"/>
      <c r="AE66" s="26"/>
      <c r="AF66" s="26"/>
      <c r="AG66" s="26"/>
      <c r="AH66" s="26"/>
      <c r="AI66" s="26"/>
      <c r="AJ66" s="26"/>
      <c r="AK66" s="26"/>
      <c r="AL66" s="26"/>
      <c r="AM66" s="26"/>
      <c r="AN66" s="26"/>
    </row>
    <row r="67" spans="1:40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40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40" s="3" customFormat="1" x14ac:dyDescent="0.15"/>
    <row r="70" spans="1:40" s="3" customFormat="1" x14ac:dyDescent="0.15"/>
    <row r="71" spans="1:40" s="3" customFormat="1" x14ac:dyDescent="0.15"/>
    <row r="72" spans="1:40" s="3" customFormat="1" x14ac:dyDescent="0.15"/>
    <row r="73" spans="1:40" s="3" customFormat="1" x14ac:dyDescent="0.15"/>
    <row r="74" spans="1:40" s="3" customFormat="1" x14ac:dyDescent="0.15"/>
    <row r="75" spans="1:40" s="3" customFormat="1" x14ac:dyDescent="0.15"/>
    <row r="76" spans="1:40" s="3" customFormat="1" x14ac:dyDescent="0.15"/>
    <row r="77" spans="1:40" s="3" customFormat="1" x14ac:dyDescent="0.15"/>
    <row r="78" spans="1:40" s="3" customFormat="1" x14ac:dyDescent="0.15"/>
    <row r="79" spans="1:40" s="3" customFormat="1" x14ac:dyDescent="0.15"/>
    <row r="80" spans="1:4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DHngJUYej7wMbJglEiLY3l1yU2j6wvCxJ+AmpsPPAcrtbezdb72YYLNqcUzfimMSjfD+H73f+aZoIrArnPpKLg==" saltValue="dhJDspfEYJ3cbdVoA0Gt5Q==" spinCount="100000" sheet="1" objects="1" scenarios="1"/>
  <phoneticPr fontId="2"/>
  <conditionalFormatting sqref="F9:AJ9">
    <cfRule type="cellIs" dxfId="39" priority="4" operator="equal">
      <formula>"日"</formula>
    </cfRule>
    <cfRule type="cellIs" dxfId="38" priority="5" operator="equal">
      <formula>"土"</formula>
    </cfRule>
  </conditionalFormatting>
  <conditionalFormatting sqref="F11:AJ58">
    <cfRule type="expression" dxfId="3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5206C545-D353-4F19-96F0-750E75F5B05B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8" id="{1A1B0DF7-9FC8-4297-8C8B-CA3C666BEEF0}">
            <xm:f>OR(F11&gt;'補紙（小売電気事業者指定型〔プラン２〕）'!$C$33/2,F11&lt;'補紙（小売電気事業者指定型〔プラン２〕）'!$D$25,NOT(MOD(F11,50)=0))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</row>
    <row r="2" spans="1:40" ht="20.100000000000001" customHeight="1" x14ac:dyDescent="0.15">
      <c r="A2" s="122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</row>
    <row r="3" spans="1:40" ht="20.100000000000001" customHeight="1" x14ac:dyDescent="0.15">
      <c r="A3" s="128"/>
      <c r="B3" s="129" t="s">
        <v>57</v>
      </c>
      <c r="C3" s="124"/>
      <c r="D3" s="124"/>
      <c r="E3" s="130"/>
      <c r="F3" s="131" t="str">
        <f>IF('補紙（小売電気事業者指定型〔プラン２〕）'!C34="未入力箇所あり","",'補紙（小売電気事業者指定型〔プラン２〕）'!C34/2)</f>
        <v/>
      </c>
      <c r="G3" s="132"/>
      <c r="H3" s="132"/>
      <c r="I3" s="124"/>
      <c r="J3" s="133" t="s">
        <v>49</v>
      </c>
      <c r="K3" s="26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</row>
    <row r="4" spans="1:40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26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</row>
    <row r="5" spans="1:40" ht="20.100000000000001" customHeight="1" x14ac:dyDescent="0.15">
      <c r="A5" s="128"/>
      <c r="B5" s="129" t="s">
        <v>24</v>
      </c>
      <c r="C5" s="124"/>
      <c r="D5" s="124"/>
      <c r="E5" s="130"/>
      <c r="F5" s="140">
        <v>45901</v>
      </c>
      <c r="G5" s="141"/>
      <c r="H5" s="142" t="s">
        <v>0</v>
      </c>
      <c r="I5" s="143">
        <f>EDATE(F5,1)-1</f>
        <v>45930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45901</v>
      </c>
      <c r="G8" s="156">
        <f t="shared" ref="G8:AG8" si="0">F8+1</f>
        <v>45902</v>
      </c>
      <c r="H8" s="156">
        <f t="shared" si="0"/>
        <v>45903</v>
      </c>
      <c r="I8" s="156">
        <f t="shared" si="0"/>
        <v>45904</v>
      </c>
      <c r="J8" s="156">
        <f t="shared" si="0"/>
        <v>45905</v>
      </c>
      <c r="K8" s="156">
        <f t="shared" si="0"/>
        <v>45906</v>
      </c>
      <c r="L8" s="156">
        <f t="shared" si="0"/>
        <v>45907</v>
      </c>
      <c r="M8" s="156">
        <f t="shared" si="0"/>
        <v>45908</v>
      </c>
      <c r="N8" s="156">
        <f t="shared" si="0"/>
        <v>45909</v>
      </c>
      <c r="O8" s="156">
        <f t="shared" si="0"/>
        <v>45910</v>
      </c>
      <c r="P8" s="156">
        <f t="shared" si="0"/>
        <v>45911</v>
      </c>
      <c r="Q8" s="156">
        <f t="shared" si="0"/>
        <v>45912</v>
      </c>
      <c r="R8" s="156">
        <f t="shared" si="0"/>
        <v>45913</v>
      </c>
      <c r="S8" s="156">
        <f t="shared" si="0"/>
        <v>45914</v>
      </c>
      <c r="T8" s="156">
        <f t="shared" si="0"/>
        <v>45915</v>
      </c>
      <c r="U8" s="156">
        <f t="shared" si="0"/>
        <v>45916</v>
      </c>
      <c r="V8" s="156">
        <f t="shared" si="0"/>
        <v>45917</v>
      </c>
      <c r="W8" s="156">
        <f t="shared" si="0"/>
        <v>45918</v>
      </c>
      <c r="X8" s="156">
        <f t="shared" si="0"/>
        <v>45919</v>
      </c>
      <c r="Y8" s="156">
        <f t="shared" si="0"/>
        <v>45920</v>
      </c>
      <c r="Z8" s="156">
        <f t="shared" si="0"/>
        <v>45921</v>
      </c>
      <c r="AA8" s="156">
        <f t="shared" si="0"/>
        <v>45922</v>
      </c>
      <c r="AB8" s="156">
        <f t="shared" si="0"/>
        <v>45923</v>
      </c>
      <c r="AC8" s="156">
        <f t="shared" si="0"/>
        <v>45924</v>
      </c>
      <c r="AD8" s="156">
        <f t="shared" si="0"/>
        <v>45925</v>
      </c>
      <c r="AE8" s="156">
        <f t="shared" si="0"/>
        <v>45926</v>
      </c>
      <c r="AF8" s="156">
        <f t="shared" si="0"/>
        <v>45927</v>
      </c>
      <c r="AG8" s="156">
        <f t="shared" si="0"/>
        <v>45928</v>
      </c>
      <c r="AH8" s="156">
        <f>IF(AG8="-","-",IF(MONTH(F8)&lt;&gt;MONTH(AG8+1),"-",AG8+1))</f>
        <v>45929</v>
      </c>
      <c r="AI8" s="156">
        <f>IF(AH8="-","-",IF(MONTH(G8)&lt;&gt;MONTH(AH8+1),"-",AH8+1))</f>
        <v>45930</v>
      </c>
      <c r="AJ8" s="156" t="str">
        <f>IF(AI8="-","-",IF(MONTH(H8)&lt;&gt;MONTH(AI8+1),"-",AI8+1))</f>
        <v>-</v>
      </c>
      <c r="AK8" s="8"/>
      <c r="AL8" s="8"/>
      <c r="AM8" s="8"/>
      <c r="AN8" s="8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月</v>
      </c>
      <c r="G9" s="160" t="str">
        <f t="shared" ref="G9:AJ9" si="1">TEXT(G8,"aaa")</f>
        <v>火</v>
      </c>
      <c r="H9" s="160" t="str">
        <f t="shared" si="1"/>
        <v>水</v>
      </c>
      <c r="I9" s="160" t="str">
        <f t="shared" si="1"/>
        <v>木</v>
      </c>
      <c r="J9" s="160" t="str">
        <f t="shared" si="1"/>
        <v>金</v>
      </c>
      <c r="K9" s="160" t="str">
        <f t="shared" si="1"/>
        <v>土</v>
      </c>
      <c r="L9" s="160" t="str">
        <f t="shared" si="1"/>
        <v>日</v>
      </c>
      <c r="M9" s="160" t="str">
        <f t="shared" si="1"/>
        <v>月</v>
      </c>
      <c r="N9" s="160" t="str">
        <f t="shared" si="1"/>
        <v>火</v>
      </c>
      <c r="O9" s="160" t="str">
        <f t="shared" si="1"/>
        <v>水</v>
      </c>
      <c r="P9" s="160" t="str">
        <f t="shared" si="1"/>
        <v>木</v>
      </c>
      <c r="Q9" s="160" t="str">
        <f t="shared" si="1"/>
        <v>金</v>
      </c>
      <c r="R9" s="160" t="str">
        <f t="shared" si="1"/>
        <v>土</v>
      </c>
      <c r="S9" s="160" t="str">
        <f t="shared" si="1"/>
        <v>日</v>
      </c>
      <c r="T9" s="160" t="str">
        <f t="shared" si="1"/>
        <v>月</v>
      </c>
      <c r="U9" s="160" t="str">
        <f t="shared" si="1"/>
        <v>火</v>
      </c>
      <c r="V9" s="160" t="str">
        <f t="shared" si="1"/>
        <v>水</v>
      </c>
      <c r="W9" s="160" t="str">
        <f t="shared" si="1"/>
        <v>木</v>
      </c>
      <c r="X9" s="160" t="str">
        <f t="shared" si="1"/>
        <v>金</v>
      </c>
      <c r="Y9" s="160" t="str">
        <f t="shared" si="1"/>
        <v>土</v>
      </c>
      <c r="Z9" s="160" t="str">
        <f t="shared" si="1"/>
        <v>日</v>
      </c>
      <c r="AA9" s="160" t="str">
        <f t="shared" si="1"/>
        <v>月</v>
      </c>
      <c r="AB9" s="160" t="str">
        <f t="shared" si="1"/>
        <v>火</v>
      </c>
      <c r="AC9" s="160" t="str">
        <f t="shared" si="1"/>
        <v>水</v>
      </c>
      <c r="AD9" s="160" t="str">
        <f t="shared" si="1"/>
        <v>木</v>
      </c>
      <c r="AE9" s="160" t="str">
        <f t="shared" si="1"/>
        <v>金</v>
      </c>
      <c r="AF9" s="160" t="str">
        <f t="shared" si="1"/>
        <v>土</v>
      </c>
      <c r="AG9" s="160" t="str">
        <f t="shared" si="1"/>
        <v>日</v>
      </c>
      <c r="AH9" s="160" t="str">
        <f t="shared" si="1"/>
        <v>月</v>
      </c>
      <c r="AI9" s="160" t="str">
        <f t="shared" si="1"/>
        <v>火</v>
      </c>
      <c r="AJ9" s="160" t="str">
        <f t="shared" si="1"/>
        <v>-</v>
      </c>
      <c r="AK9" s="8"/>
      <c r="AL9" s="8"/>
      <c r="AM9" s="8"/>
      <c r="AN9" s="8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171">
        <v>0</v>
      </c>
      <c r="AK11" s="8"/>
      <c r="AL11" s="8"/>
      <c r="AM11" s="8"/>
      <c r="AN11" s="8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172">
        <v>0</v>
      </c>
      <c r="AK12" s="8"/>
      <c r="AL12" s="8"/>
      <c r="AM12" s="8"/>
      <c r="AN12" s="8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172">
        <v>0</v>
      </c>
      <c r="AK13" s="8"/>
      <c r="AL13" s="8"/>
      <c r="AM13" s="8"/>
      <c r="AN13" s="8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172">
        <v>0</v>
      </c>
      <c r="AK14" s="8"/>
      <c r="AL14" s="8"/>
      <c r="AM14" s="8"/>
      <c r="AN14" s="8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172">
        <v>0</v>
      </c>
      <c r="AK15" s="8"/>
      <c r="AL15" s="8"/>
      <c r="AM15" s="8"/>
      <c r="AN15" s="8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172">
        <v>0</v>
      </c>
      <c r="AK16" s="8"/>
      <c r="AL16" s="8"/>
      <c r="AM16" s="8"/>
      <c r="AN16" s="8"/>
    </row>
    <row r="17" spans="1:40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172">
        <v>0</v>
      </c>
      <c r="AK17" s="8"/>
      <c r="AL17" s="8"/>
      <c r="AM17" s="8"/>
      <c r="AN17" s="8"/>
    </row>
    <row r="18" spans="1:40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172">
        <v>0</v>
      </c>
      <c r="AK18" s="8"/>
      <c r="AL18" s="8"/>
      <c r="AM18" s="8"/>
      <c r="AN18" s="8"/>
    </row>
    <row r="19" spans="1:40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173">
        <v>0</v>
      </c>
      <c r="AK19" s="8"/>
      <c r="AL19" s="8"/>
      <c r="AM19" s="8"/>
      <c r="AN19" s="8"/>
    </row>
    <row r="20" spans="1:40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172">
        <v>0</v>
      </c>
      <c r="AK20" s="8"/>
      <c r="AL20" s="8"/>
      <c r="AM20" s="8"/>
      <c r="AN20" s="8"/>
    </row>
    <row r="21" spans="1:40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172">
        <v>0</v>
      </c>
      <c r="AK21" s="8"/>
      <c r="AL21" s="8"/>
      <c r="AM21" s="8"/>
      <c r="AN21" s="8"/>
    </row>
    <row r="22" spans="1:40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174">
        <v>0</v>
      </c>
      <c r="AK22" s="8"/>
      <c r="AL22" s="8"/>
      <c r="AM22" s="8"/>
      <c r="AN22" s="8"/>
    </row>
    <row r="23" spans="1:40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171">
        <v>0</v>
      </c>
      <c r="AK23" s="8"/>
      <c r="AL23" s="8"/>
      <c r="AM23" s="8"/>
      <c r="AN23" s="8"/>
    </row>
    <row r="24" spans="1:40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172">
        <v>0</v>
      </c>
      <c r="AK24" s="8"/>
      <c r="AL24" s="8"/>
      <c r="AM24" s="8"/>
      <c r="AN24" s="8"/>
    </row>
    <row r="25" spans="1:40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172">
        <v>0</v>
      </c>
      <c r="AK25" s="8"/>
      <c r="AL25" s="8"/>
      <c r="AM25" s="8"/>
      <c r="AN25" s="8"/>
    </row>
    <row r="26" spans="1:40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173">
        <v>0</v>
      </c>
      <c r="AK26" s="8"/>
      <c r="AL26" s="8"/>
      <c r="AM26" s="8"/>
      <c r="AN26" s="8"/>
    </row>
    <row r="27" spans="1:40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172">
        <v>0</v>
      </c>
      <c r="AK27" s="8"/>
      <c r="AL27" s="8"/>
      <c r="AM27" s="8"/>
      <c r="AN27" s="8"/>
    </row>
    <row r="28" spans="1:40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172">
        <v>0</v>
      </c>
      <c r="AK28" s="8"/>
      <c r="AL28" s="8"/>
      <c r="AM28" s="8"/>
      <c r="AN28" s="8"/>
    </row>
    <row r="29" spans="1:40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172">
        <v>0</v>
      </c>
      <c r="AK29" s="8"/>
      <c r="AL29" s="8"/>
      <c r="AM29" s="8"/>
      <c r="AN29" s="8"/>
    </row>
    <row r="30" spans="1:40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172">
        <v>0</v>
      </c>
      <c r="AK30" s="8"/>
      <c r="AL30" s="8"/>
      <c r="AM30" s="8"/>
      <c r="AN30" s="8"/>
    </row>
    <row r="31" spans="1:40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172">
        <v>0</v>
      </c>
      <c r="AK31" s="8"/>
      <c r="AL31" s="8"/>
      <c r="AM31" s="8"/>
      <c r="AN31" s="8"/>
    </row>
    <row r="32" spans="1:40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172">
        <v>0</v>
      </c>
      <c r="AK32" s="8"/>
      <c r="AL32" s="8"/>
      <c r="AM32" s="8"/>
      <c r="AN32" s="8"/>
    </row>
    <row r="33" spans="1:40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172">
        <v>0</v>
      </c>
      <c r="AK33" s="8"/>
      <c r="AL33" s="8"/>
      <c r="AM33" s="8"/>
      <c r="AN33" s="8"/>
    </row>
    <row r="34" spans="1:40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174">
        <v>0</v>
      </c>
      <c r="AK34" s="8"/>
      <c r="AL34" s="8"/>
      <c r="AM34" s="8"/>
      <c r="AN34" s="8"/>
    </row>
    <row r="35" spans="1:40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171">
        <v>0</v>
      </c>
      <c r="AK35" s="8"/>
      <c r="AL35" s="8"/>
      <c r="AM35" s="8"/>
      <c r="AN35" s="8"/>
    </row>
    <row r="36" spans="1:40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172">
        <v>0</v>
      </c>
      <c r="AK36" s="8"/>
      <c r="AL36" s="8"/>
      <c r="AM36" s="8"/>
      <c r="AN36" s="8"/>
    </row>
    <row r="37" spans="1:40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172">
        <v>0</v>
      </c>
      <c r="AK37" s="8"/>
      <c r="AL37" s="8"/>
      <c r="AM37" s="8"/>
      <c r="AN37" s="8"/>
    </row>
    <row r="38" spans="1:40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172">
        <v>0</v>
      </c>
      <c r="AK38" s="8"/>
      <c r="AL38" s="8"/>
      <c r="AM38" s="8"/>
      <c r="AN38" s="8"/>
    </row>
    <row r="39" spans="1:40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172">
        <v>0</v>
      </c>
      <c r="AK39" s="8"/>
      <c r="AL39" s="8"/>
      <c r="AM39" s="8"/>
      <c r="AN39" s="8"/>
    </row>
    <row r="40" spans="1:40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172">
        <v>0</v>
      </c>
      <c r="AK40" s="8"/>
      <c r="AL40" s="8"/>
      <c r="AM40" s="8"/>
      <c r="AN40" s="8"/>
    </row>
    <row r="41" spans="1:40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172">
        <v>0</v>
      </c>
      <c r="AK41" s="8"/>
      <c r="AL41" s="8"/>
      <c r="AM41" s="8"/>
      <c r="AN41" s="8"/>
    </row>
    <row r="42" spans="1:40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172">
        <v>0</v>
      </c>
      <c r="AK42" s="8"/>
      <c r="AL42" s="8"/>
      <c r="AM42" s="8"/>
      <c r="AN42" s="8"/>
    </row>
    <row r="43" spans="1:40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172">
        <v>0</v>
      </c>
      <c r="AK43" s="8"/>
      <c r="AL43" s="8"/>
      <c r="AM43" s="8"/>
      <c r="AN43" s="8"/>
    </row>
    <row r="44" spans="1:40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172">
        <v>0</v>
      </c>
      <c r="AK44" s="8"/>
      <c r="AL44" s="8"/>
      <c r="AM44" s="8"/>
      <c r="AN44" s="8"/>
    </row>
    <row r="45" spans="1:40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172">
        <v>0</v>
      </c>
      <c r="AK45" s="8"/>
      <c r="AL45" s="8"/>
      <c r="AM45" s="8"/>
      <c r="AN45" s="8"/>
    </row>
    <row r="46" spans="1:40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174">
        <v>0</v>
      </c>
      <c r="AK46" s="8"/>
      <c r="AL46" s="8"/>
      <c r="AM46" s="8"/>
      <c r="AN46" s="8"/>
    </row>
    <row r="47" spans="1:40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173">
        <v>0</v>
      </c>
      <c r="AK47" s="8"/>
      <c r="AL47" s="8"/>
      <c r="AM47" s="8"/>
      <c r="AN47" s="8"/>
    </row>
    <row r="48" spans="1:40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172">
        <v>0</v>
      </c>
      <c r="AK48" s="8"/>
      <c r="AL48" s="8"/>
      <c r="AM48" s="8"/>
      <c r="AN48" s="8"/>
    </row>
    <row r="49" spans="1:40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172">
        <v>0</v>
      </c>
      <c r="AK49" s="8"/>
      <c r="AL49" s="8"/>
      <c r="AM49" s="8"/>
      <c r="AN49" s="8"/>
    </row>
    <row r="50" spans="1:40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172">
        <v>0</v>
      </c>
      <c r="AK50" s="8"/>
      <c r="AL50" s="8"/>
      <c r="AM50" s="8"/>
      <c r="AN50" s="8"/>
    </row>
    <row r="51" spans="1:40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172">
        <v>0</v>
      </c>
      <c r="AK51" s="8"/>
      <c r="AL51" s="8"/>
      <c r="AM51" s="8"/>
      <c r="AN51" s="8"/>
    </row>
    <row r="52" spans="1:40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172">
        <v>0</v>
      </c>
      <c r="AK52" s="8"/>
      <c r="AL52" s="8"/>
      <c r="AM52" s="8"/>
      <c r="AN52" s="8"/>
    </row>
    <row r="53" spans="1:40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172">
        <v>0</v>
      </c>
      <c r="AK53" s="8"/>
      <c r="AL53" s="8"/>
      <c r="AM53" s="8"/>
      <c r="AN53" s="8"/>
    </row>
    <row r="54" spans="1:40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172">
        <v>0</v>
      </c>
      <c r="AK54" s="8"/>
      <c r="AL54" s="8"/>
      <c r="AM54" s="8"/>
      <c r="AN54" s="8"/>
    </row>
    <row r="55" spans="1:40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173">
        <v>0</v>
      </c>
      <c r="AK55" s="8"/>
      <c r="AL55" s="8"/>
      <c r="AM55" s="8"/>
      <c r="AN55" s="8"/>
    </row>
    <row r="56" spans="1:40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172">
        <v>0</v>
      </c>
      <c r="AK56" s="8"/>
      <c r="AL56" s="8"/>
      <c r="AM56" s="8"/>
      <c r="AN56" s="8"/>
    </row>
    <row r="57" spans="1:40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172">
        <v>0</v>
      </c>
      <c r="AK57" s="8"/>
      <c r="AL57" s="8"/>
      <c r="AM57" s="8"/>
      <c r="AN57" s="8"/>
    </row>
    <row r="58" spans="1:40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174">
        <v>0</v>
      </c>
      <c r="AK58" s="8"/>
      <c r="AL58" s="8"/>
      <c r="AM58" s="8"/>
      <c r="AN58" s="8"/>
    </row>
    <row r="59" spans="1:40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</row>
    <row r="60" spans="1:40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</row>
    <row r="61" spans="1:40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</row>
    <row r="62" spans="1:40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</row>
    <row r="63" spans="1:40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</row>
    <row r="64" spans="1:40" s="3" customFormat="1" x14ac:dyDescent="0.15">
      <c r="B64" s="1"/>
      <c r="C64" s="1"/>
      <c r="D64" s="1"/>
      <c r="K64" s="1"/>
      <c r="T64" s="1"/>
      <c r="AC64" s="1"/>
    </row>
    <row r="65" spans="2:30" s="3" customFormat="1" x14ac:dyDescent="0.15">
      <c r="B65" s="1"/>
      <c r="C65" s="1"/>
    </row>
    <row r="66" spans="2:30" s="3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3" customFormat="1" x14ac:dyDescent="0.15"/>
    <row r="70" spans="2:30" s="3" customFormat="1" x14ac:dyDescent="0.15"/>
    <row r="71" spans="2:30" s="3" customFormat="1" x14ac:dyDescent="0.15"/>
    <row r="72" spans="2:30" s="3" customFormat="1" x14ac:dyDescent="0.15"/>
    <row r="73" spans="2:30" s="3" customFormat="1" x14ac:dyDescent="0.15"/>
    <row r="74" spans="2:30" s="3" customFormat="1" x14ac:dyDescent="0.15"/>
    <row r="75" spans="2:30" s="3" customFormat="1" x14ac:dyDescent="0.15"/>
    <row r="76" spans="2:30" s="3" customFormat="1" x14ac:dyDescent="0.15"/>
    <row r="77" spans="2:30" s="3" customFormat="1" x14ac:dyDescent="0.15"/>
    <row r="78" spans="2:30" s="3" customFormat="1" x14ac:dyDescent="0.15"/>
    <row r="79" spans="2:30" s="3" customFormat="1" x14ac:dyDescent="0.15"/>
    <row r="80" spans="2:3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P9OKZoBA6s8aiAdiH/NrvWMV6Mg0g8iGPwfCWHti5zkd1xGEPm9cleZQzzNQmuGtG4FnpFInHlYxYwpJ9M029A==" saltValue="2OnuaK49Qrg7LdZ1/yIBNA==" spinCount="100000" sheet="1" objects="1" scenarios="1"/>
  <phoneticPr fontId="2"/>
  <conditionalFormatting sqref="F9:AJ9">
    <cfRule type="cellIs" dxfId="34" priority="4" operator="equal">
      <formula>"日"</formula>
    </cfRule>
    <cfRule type="cellIs" dxfId="33" priority="5" operator="equal">
      <formula>"土"</formula>
    </cfRule>
  </conditionalFormatting>
  <conditionalFormatting sqref="F11:AI58">
    <cfRule type="expression" dxfId="3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22E1EE97-2D09-4DD0-9579-B8F257535657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9" id="{9E8789D4-69A3-46CA-97CB-3CFC27EDD78C}">
            <xm:f>OR(F11&gt;'補紙（小売電気事業者指定型〔プラン２〕）'!$C$34/2,F11&lt;'補紙（小売電気事業者指定型〔プラン２〕）'!$D$25,NOT(MOD(F11,50)=0))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F11:AI58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</row>
    <row r="2" spans="1:40" ht="20.100000000000001" customHeight="1" x14ac:dyDescent="0.15">
      <c r="A2" s="122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</row>
    <row r="3" spans="1:40" ht="20.100000000000001" customHeight="1" x14ac:dyDescent="0.15">
      <c r="A3" s="128"/>
      <c r="B3" s="129" t="s">
        <v>57</v>
      </c>
      <c r="C3" s="124"/>
      <c r="D3" s="124"/>
      <c r="E3" s="130"/>
      <c r="F3" s="136" t="str">
        <f>IF('補紙（小売電気事業者指定型〔プラン２〕）'!C35="未入力箇所あり","",'補紙（小売電気事業者指定型〔プラン２〕）'!C35/2)</f>
        <v/>
      </c>
      <c r="G3" s="132"/>
      <c r="H3" s="132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</row>
    <row r="4" spans="1:40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</row>
    <row r="5" spans="1:40" ht="20.100000000000001" customHeight="1" x14ac:dyDescent="0.15">
      <c r="A5" s="128"/>
      <c r="B5" s="129" t="s">
        <v>24</v>
      </c>
      <c r="C5" s="124"/>
      <c r="D5" s="124"/>
      <c r="E5" s="130"/>
      <c r="F5" s="140">
        <v>45931</v>
      </c>
      <c r="G5" s="141"/>
      <c r="H5" s="142" t="s">
        <v>0</v>
      </c>
      <c r="I5" s="143">
        <f>EDATE(F5,1)-1</f>
        <v>45961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45931</v>
      </c>
      <c r="G8" s="156">
        <f t="shared" ref="G8:AG8" si="0">F8+1</f>
        <v>45932</v>
      </c>
      <c r="H8" s="156">
        <f t="shared" si="0"/>
        <v>45933</v>
      </c>
      <c r="I8" s="156">
        <f t="shared" si="0"/>
        <v>45934</v>
      </c>
      <c r="J8" s="156">
        <f t="shared" si="0"/>
        <v>45935</v>
      </c>
      <c r="K8" s="156">
        <f t="shared" si="0"/>
        <v>45936</v>
      </c>
      <c r="L8" s="156">
        <f t="shared" si="0"/>
        <v>45937</v>
      </c>
      <c r="M8" s="156">
        <f t="shared" si="0"/>
        <v>45938</v>
      </c>
      <c r="N8" s="156">
        <f t="shared" si="0"/>
        <v>45939</v>
      </c>
      <c r="O8" s="156">
        <f t="shared" si="0"/>
        <v>45940</v>
      </c>
      <c r="P8" s="156">
        <f t="shared" si="0"/>
        <v>45941</v>
      </c>
      <c r="Q8" s="156">
        <f t="shared" si="0"/>
        <v>45942</v>
      </c>
      <c r="R8" s="156">
        <f t="shared" si="0"/>
        <v>45943</v>
      </c>
      <c r="S8" s="156">
        <f t="shared" si="0"/>
        <v>45944</v>
      </c>
      <c r="T8" s="156">
        <f t="shared" si="0"/>
        <v>45945</v>
      </c>
      <c r="U8" s="156">
        <f t="shared" si="0"/>
        <v>45946</v>
      </c>
      <c r="V8" s="156">
        <f t="shared" si="0"/>
        <v>45947</v>
      </c>
      <c r="W8" s="156">
        <f t="shared" si="0"/>
        <v>45948</v>
      </c>
      <c r="X8" s="156">
        <f t="shared" si="0"/>
        <v>45949</v>
      </c>
      <c r="Y8" s="156">
        <f t="shared" si="0"/>
        <v>45950</v>
      </c>
      <c r="Z8" s="156">
        <f t="shared" si="0"/>
        <v>45951</v>
      </c>
      <c r="AA8" s="156">
        <f t="shared" si="0"/>
        <v>45952</v>
      </c>
      <c r="AB8" s="156">
        <f t="shared" si="0"/>
        <v>45953</v>
      </c>
      <c r="AC8" s="156">
        <f t="shared" si="0"/>
        <v>45954</v>
      </c>
      <c r="AD8" s="156">
        <f t="shared" si="0"/>
        <v>45955</v>
      </c>
      <c r="AE8" s="156">
        <f t="shared" si="0"/>
        <v>45956</v>
      </c>
      <c r="AF8" s="156">
        <f t="shared" si="0"/>
        <v>45957</v>
      </c>
      <c r="AG8" s="156">
        <f t="shared" si="0"/>
        <v>45958</v>
      </c>
      <c r="AH8" s="156">
        <f>IF(AG8="-","-",IF(MONTH(F8)&lt;&gt;MONTH(AG8+1),"-",AG8+1))</f>
        <v>45959</v>
      </c>
      <c r="AI8" s="156">
        <f>IF(AH8="-","-",IF(MONTH(G8)&lt;&gt;MONTH(AH8+1),"-",AH8+1))</f>
        <v>45960</v>
      </c>
      <c r="AJ8" s="156">
        <f>IF(AI8="-","-",IF(MONTH(H8)&lt;&gt;MONTH(AI8+1),"-",AI8+1))</f>
        <v>45961</v>
      </c>
      <c r="AK8" s="8"/>
      <c r="AL8" s="8"/>
      <c r="AM8" s="8"/>
      <c r="AN8" s="8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水</v>
      </c>
      <c r="G9" s="160" t="str">
        <f t="shared" ref="G9:AJ9" si="1">TEXT(G8,"aaa")</f>
        <v>木</v>
      </c>
      <c r="H9" s="160" t="str">
        <f t="shared" si="1"/>
        <v>金</v>
      </c>
      <c r="I9" s="160" t="str">
        <f t="shared" si="1"/>
        <v>土</v>
      </c>
      <c r="J9" s="160" t="str">
        <f t="shared" si="1"/>
        <v>日</v>
      </c>
      <c r="K9" s="160" t="str">
        <f t="shared" si="1"/>
        <v>月</v>
      </c>
      <c r="L9" s="160" t="str">
        <f t="shared" si="1"/>
        <v>火</v>
      </c>
      <c r="M9" s="160" t="str">
        <f t="shared" si="1"/>
        <v>水</v>
      </c>
      <c r="N9" s="160" t="str">
        <f t="shared" si="1"/>
        <v>木</v>
      </c>
      <c r="O9" s="160" t="str">
        <f t="shared" si="1"/>
        <v>金</v>
      </c>
      <c r="P9" s="160" t="str">
        <f t="shared" si="1"/>
        <v>土</v>
      </c>
      <c r="Q9" s="160" t="str">
        <f t="shared" si="1"/>
        <v>日</v>
      </c>
      <c r="R9" s="160" t="str">
        <f t="shared" si="1"/>
        <v>月</v>
      </c>
      <c r="S9" s="160" t="str">
        <f t="shared" si="1"/>
        <v>火</v>
      </c>
      <c r="T9" s="160" t="str">
        <f t="shared" si="1"/>
        <v>水</v>
      </c>
      <c r="U9" s="160" t="str">
        <f t="shared" si="1"/>
        <v>木</v>
      </c>
      <c r="V9" s="160" t="str">
        <f t="shared" si="1"/>
        <v>金</v>
      </c>
      <c r="W9" s="160" t="str">
        <f t="shared" si="1"/>
        <v>土</v>
      </c>
      <c r="X9" s="160" t="str">
        <f t="shared" si="1"/>
        <v>日</v>
      </c>
      <c r="Y9" s="160" t="str">
        <f t="shared" si="1"/>
        <v>月</v>
      </c>
      <c r="Z9" s="160" t="str">
        <f t="shared" si="1"/>
        <v>火</v>
      </c>
      <c r="AA9" s="160" t="str">
        <f t="shared" si="1"/>
        <v>水</v>
      </c>
      <c r="AB9" s="160" t="str">
        <f t="shared" si="1"/>
        <v>木</v>
      </c>
      <c r="AC9" s="160" t="str">
        <f t="shared" si="1"/>
        <v>金</v>
      </c>
      <c r="AD9" s="160" t="str">
        <f t="shared" si="1"/>
        <v>土</v>
      </c>
      <c r="AE9" s="160" t="str">
        <f t="shared" si="1"/>
        <v>日</v>
      </c>
      <c r="AF9" s="160" t="str">
        <f t="shared" si="1"/>
        <v>月</v>
      </c>
      <c r="AG9" s="160" t="str">
        <f t="shared" si="1"/>
        <v>火</v>
      </c>
      <c r="AH9" s="160" t="str">
        <f t="shared" si="1"/>
        <v>水</v>
      </c>
      <c r="AI9" s="160" t="str">
        <f t="shared" si="1"/>
        <v>木</v>
      </c>
      <c r="AJ9" s="160" t="str">
        <f t="shared" si="1"/>
        <v>金</v>
      </c>
      <c r="AK9" s="8"/>
      <c r="AL9" s="8"/>
      <c r="AM9" s="8"/>
      <c r="AN9" s="8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206"/>
      <c r="AK11" s="8"/>
      <c r="AL11" s="8"/>
      <c r="AM11" s="8"/>
      <c r="AN11" s="8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207"/>
      <c r="AK12" s="8"/>
      <c r="AL12" s="8"/>
      <c r="AM12" s="8"/>
      <c r="AN12" s="8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207"/>
      <c r="AK13" s="8"/>
      <c r="AL13" s="8"/>
      <c r="AM13" s="8"/>
      <c r="AN13" s="8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207"/>
      <c r="AK14" s="8"/>
      <c r="AL14" s="8"/>
      <c r="AM14" s="8"/>
      <c r="AN14" s="8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207"/>
      <c r="AK15" s="8"/>
      <c r="AL15" s="8"/>
      <c r="AM15" s="8"/>
      <c r="AN15" s="8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207"/>
      <c r="AK16" s="8"/>
      <c r="AL16" s="8"/>
      <c r="AM16" s="8"/>
      <c r="AN16" s="8"/>
    </row>
    <row r="17" spans="1:40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207"/>
      <c r="AK17" s="8"/>
      <c r="AL17" s="8"/>
      <c r="AM17" s="8"/>
      <c r="AN17" s="8"/>
    </row>
    <row r="18" spans="1:40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207"/>
      <c r="AK18" s="8"/>
      <c r="AL18" s="8"/>
      <c r="AM18" s="8"/>
      <c r="AN18" s="8"/>
    </row>
    <row r="19" spans="1:40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208"/>
      <c r="AK19" s="8"/>
      <c r="AL19" s="8"/>
      <c r="AM19" s="8"/>
      <c r="AN19" s="8"/>
    </row>
    <row r="20" spans="1:40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207"/>
      <c r="AK20" s="8"/>
      <c r="AL20" s="8"/>
      <c r="AM20" s="8"/>
      <c r="AN20" s="8"/>
    </row>
    <row r="21" spans="1:40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207"/>
      <c r="AK21" s="8"/>
      <c r="AL21" s="8"/>
      <c r="AM21" s="8"/>
      <c r="AN21" s="8"/>
    </row>
    <row r="22" spans="1:40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209"/>
      <c r="AK22" s="8"/>
      <c r="AL22" s="8"/>
      <c r="AM22" s="8"/>
      <c r="AN22" s="8"/>
    </row>
    <row r="23" spans="1:40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206"/>
      <c r="AK23" s="8"/>
      <c r="AL23" s="8"/>
      <c r="AM23" s="8"/>
      <c r="AN23" s="8"/>
    </row>
    <row r="24" spans="1:40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207"/>
      <c r="AK24" s="8"/>
      <c r="AL24" s="8"/>
      <c r="AM24" s="8"/>
      <c r="AN24" s="8"/>
    </row>
    <row r="25" spans="1:40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207"/>
      <c r="AK25" s="8"/>
      <c r="AL25" s="8"/>
      <c r="AM25" s="8"/>
      <c r="AN25" s="8"/>
    </row>
    <row r="26" spans="1:40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208"/>
      <c r="AK26" s="8"/>
      <c r="AL26" s="8"/>
      <c r="AM26" s="8"/>
      <c r="AN26" s="8"/>
    </row>
    <row r="27" spans="1:40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207"/>
      <c r="AK27" s="8"/>
      <c r="AL27" s="8"/>
      <c r="AM27" s="8"/>
      <c r="AN27" s="8"/>
    </row>
    <row r="28" spans="1:40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207"/>
      <c r="AK28" s="8"/>
      <c r="AL28" s="8"/>
      <c r="AM28" s="8"/>
      <c r="AN28" s="8"/>
    </row>
    <row r="29" spans="1:40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207"/>
      <c r="AK29" s="8"/>
      <c r="AL29" s="8"/>
      <c r="AM29" s="8"/>
      <c r="AN29" s="8"/>
    </row>
    <row r="30" spans="1:40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207"/>
      <c r="AK30" s="8"/>
      <c r="AL30" s="8"/>
      <c r="AM30" s="8"/>
      <c r="AN30" s="8"/>
    </row>
    <row r="31" spans="1:40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207"/>
      <c r="AK31" s="8"/>
      <c r="AL31" s="8"/>
      <c r="AM31" s="8"/>
      <c r="AN31" s="8"/>
    </row>
    <row r="32" spans="1:40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207"/>
      <c r="AK32" s="8"/>
      <c r="AL32" s="8"/>
      <c r="AM32" s="8"/>
      <c r="AN32" s="8"/>
    </row>
    <row r="33" spans="1:40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207"/>
      <c r="AK33" s="8"/>
      <c r="AL33" s="8"/>
      <c r="AM33" s="8"/>
      <c r="AN33" s="8"/>
    </row>
    <row r="34" spans="1:40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209"/>
      <c r="AK34" s="8"/>
      <c r="AL34" s="8"/>
      <c r="AM34" s="8"/>
      <c r="AN34" s="8"/>
    </row>
    <row r="35" spans="1:40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206"/>
      <c r="AK35" s="8"/>
      <c r="AL35" s="8"/>
      <c r="AM35" s="8"/>
      <c r="AN35" s="8"/>
    </row>
    <row r="36" spans="1:40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207"/>
      <c r="AK36" s="8"/>
      <c r="AL36" s="8"/>
      <c r="AM36" s="8"/>
      <c r="AN36" s="8"/>
    </row>
    <row r="37" spans="1:40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207"/>
      <c r="AK37" s="8"/>
      <c r="AL37" s="8"/>
      <c r="AM37" s="8"/>
      <c r="AN37" s="8"/>
    </row>
    <row r="38" spans="1:40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207"/>
      <c r="AK38" s="8"/>
      <c r="AL38" s="8"/>
      <c r="AM38" s="8"/>
      <c r="AN38" s="8"/>
    </row>
    <row r="39" spans="1:40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207"/>
      <c r="AK39" s="8"/>
      <c r="AL39" s="8"/>
      <c r="AM39" s="8"/>
      <c r="AN39" s="8"/>
    </row>
    <row r="40" spans="1:40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207"/>
      <c r="AK40" s="8"/>
      <c r="AL40" s="8"/>
      <c r="AM40" s="8"/>
      <c r="AN40" s="8"/>
    </row>
    <row r="41" spans="1:40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207"/>
      <c r="AK41" s="8"/>
      <c r="AL41" s="8"/>
      <c r="AM41" s="8"/>
      <c r="AN41" s="8"/>
    </row>
    <row r="42" spans="1:40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207"/>
      <c r="AK42" s="8"/>
      <c r="AL42" s="8"/>
      <c r="AM42" s="8"/>
      <c r="AN42" s="8"/>
    </row>
    <row r="43" spans="1:40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207"/>
      <c r="AK43" s="8"/>
      <c r="AL43" s="8"/>
      <c r="AM43" s="8"/>
      <c r="AN43" s="8"/>
    </row>
    <row r="44" spans="1:40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207"/>
      <c r="AK44" s="8"/>
      <c r="AL44" s="8"/>
      <c r="AM44" s="8"/>
      <c r="AN44" s="8"/>
    </row>
    <row r="45" spans="1:40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207"/>
      <c r="AK45" s="8"/>
      <c r="AL45" s="8"/>
      <c r="AM45" s="8"/>
      <c r="AN45" s="8"/>
    </row>
    <row r="46" spans="1:40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209"/>
      <c r="AK46" s="8"/>
      <c r="AL46" s="8"/>
      <c r="AM46" s="8"/>
      <c r="AN46" s="8"/>
    </row>
    <row r="47" spans="1:40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208"/>
      <c r="AK47" s="8"/>
      <c r="AL47" s="8"/>
      <c r="AM47" s="8"/>
      <c r="AN47" s="8"/>
    </row>
    <row r="48" spans="1:40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207"/>
      <c r="AK48" s="8"/>
      <c r="AL48" s="8"/>
      <c r="AM48" s="8"/>
      <c r="AN48" s="8"/>
    </row>
    <row r="49" spans="1:40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207"/>
      <c r="AK49" s="8"/>
      <c r="AL49" s="8"/>
      <c r="AM49" s="8"/>
      <c r="AN49" s="8"/>
    </row>
    <row r="50" spans="1:40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207"/>
      <c r="AK50" s="8"/>
      <c r="AL50" s="8"/>
      <c r="AM50" s="8"/>
      <c r="AN50" s="8"/>
    </row>
    <row r="51" spans="1:40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207"/>
      <c r="AK51" s="8"/>
      <c r="AL51" s="8"/>
      <c r="AM51" s="8"/>
      <c r="AN51" s="8"/>
    </row>
    <row r="52" spans="1:40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207"/>
      <c r="AK52" s="8"/>
      <c r="AL52" s="8"/>
      <c r="AM52" s="8"/>
      <c r="AN52" s="8"/>
    </row>
    <row r="53" spans="1:40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207"/>
      <c r="AK53" s="8"/>
      <c r="AL53" s="8"/>
      <c r="AM53" s="8"/>
      <c r="AN53" s="8"/>
    </row>
    <row r="54" spans="1:40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207"/>
      <c r="AK54" s="8"/>
      <c r="AL54" s="8"/>
      <c r="AM54" s="8"/>
      <c r="AN54" s="8"/>
    </row>
    <row r="55" spans="1:40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208"/>
      <c r="AK55" s="8"/>
      <c r="AL55" s="8"/>
      <c r="AM55" s="8"/>
      <c r="AN55" s="8"/>
    </row>
    <row r="56" spans="1:40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207"/>
      <c r="AK56" s="8"/>
      <c r="AL56" s="8"/>
      <c r="AM56" s="8"/>
      <c r="AN56" s="8"/>
    </row>
    <row r="57" spans="1:40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207"/>
      <c r="AK57" s="8"/>
      <c r="AL57" s="8"/>
      <c r="AM57" s="8"/>
      <c r="AN57" s="8"/>
    </row>
    <row r="58" spans="1:40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209"/>
      <c r="AK58" s="8"/>
      <c r="AL58" s="8"/>
      <c r="AM58" s="8"/>
      <c r="AN58" s="8"/>
    </row>
    <row r="59" spans="1:40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</row>
    <row r="60" spans="1:40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</row>
    <row r="61" spans="1:40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</row>
    <row r="62" spans="1:40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</row>
    <row r="63" spans="1:40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</row>
    <row r="64" spans="1:40" s="3" customFormat="1" x14ac:dyDescent="0.15">
      <c r="A64" s="26"/>
      <c r="B64" s="8"/>
      <c r="C64" s="8"/>
      <c r="D64" s="8"/>
      <c r="E64" s="26"/>
      <c r="F64" s="26"/>
      <c r="G64" s="26"/>
      <c r="H64" s="26"/>
      <c r="I64" s="26"/>
      <c r="J64" s="26"/>
      <c r="K64" s="8"/>
      <c r="L64" s="26"/>
      <c r="M64" s="26"/>
      <c r="N64" s="26"/>
      <c r="O64" s="26"/>
      <c r="P64" s="26"/>
      <c r="Q64" s="26"/>
      <c r="R64" s="26"/>
      <c r="S64" s="26"/>
      <c r="T64" s="8"/>
      <c r="U64" s="26"/>
      <c r="V64" s="26"/>
      <c r="W64" s="26"/>
      <c r="X64" s="26"/>
      <c r="Y64" s="26"/>
      <c r="Z64" s="26"/>
      <c r="AA64" s="26"/>
      <c r="AB64" s="26"/>
      <c r="AC64" s="8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</row>
    <row r="65" spans="1:40" s="3" customFormat="1" x14ac:dyDescent="0.15">
      <c r="A65" s="26"/>
      <c r="B65" s="8"/>
      <c r="C65" s="8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</row>
    <row r="66" spans="1:40" s="3" customFormat="1" x14ac:dyDescent="0.15">
      <c r="A66" s="26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26"/>
      <c r="N66" s="26"/>
      <c r="O66" s="26"/>
      <c r="P66" s="26"/>
      <c r="Q66" s="26"/>
      <c r="R66" s="26"/>
      <c r="S66" s="26"/>
      <c r="T66" s="8"/>
      <c r="U66" s="8"/>
      <c r="V66" s="26"/>
      <c r="W66" s="26"/>
      <c r="X66" s="26"/>
      <c r="Y66" s="26"/>
      <c r="Z66" s="26"/>
      <c r="AA66" s="26"/>
      <c r="AB66" s="26"/>
      <c r="AC66" s="8"/>
      <c r="AD66" s="8"/>
      <c r="AE66" s="26"/>
      <c r="AF66" s="26"/>
      <c r="AG66" s="26"/>
      <c r="AH66" s="26"/>
      <c r="AI66" s="26"/>
      <c r="AJ66" s="26"/>
      <c r="AK66" s="26"/>
      <c r="AL66" s="26"/>
      <c r="AM66" s="26"/>
      <c r="AN66" s="26"/>
    </row>
    <row r="67" spans="1:40" s="3" customFormat="1" x14ac:dyDescent="0.15">
      <c r="A67" s="26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26"/>
      <c r="N67" s="26"/>
      <c r="O67" s="26"/>
      <c r="P67" s="26"/>
      <c r="Q67" s="26"/>
      <c r="R67" s="26"/>
      <c r="S67" s="26"/>
      <c r="T67" s="8"/>
      <c r="U67" s="8"/>
      <c r="V67" s="26"/>
      <c r="W67" s="26"/>
      <c r="X67" s="26"/>
      <c r="Y67" s="26"/>
      <c r="Z67" s="26"/>
      <c r="AA67" s="26"/>
      <c r="AB67" s="26"/>
      <c r="AC67" s="8"/>
      <c r="AD67" s="8"/>
      <c r="AE67" s="26"/>
      <c r="AF67" s="26"/>
      <c r="AG67" s="26"/>
      <c r="AH67" s="26"/>
      <c r="AI67" s="26"/>
      <c r="AJ67" s="26"/>
      <c r="AK67" s="26"/>
      <c r="AL67" s="26"/>
      <c r="AM67" s="26"/>
      <c r="AN67" s="26"/>
    </row>
    <row r="68" spans="1:40" s="3" customFormat="1" x14ac:dyDescent="0.15">
      <c r="A68" s="26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26"/>
      <c r="N68" s="26"/>
      <c r="O68" s="26"/>
      <c r="P68" s="26"/>
      <c r="Q68" s="26"/>
      <c r="R68" s="26"/>
      <c r="S68" s="26"/>
      <c r="T68" s="8"/>
      <c r="U68" s="8"/>
      <c r="V68" s="26"/>
      <c r="W68" s="26"/>
      <c r="X68" s="26"/>
      <c r="Y68" s="26"/>
      <c r="Z68" s="26"/>
      <c r="AA68" s="26"/>
      <c r="AB68" s="26"/>
      <c r="AC68" s="8"/>
      <c r="AD68" s="8"/>
      <c r="AE68" s="26"/>
      <c r="AF68" s="26"/>
      <c r="AG68" s="26"/>
      <c r="AH68" s="26"/>
      <c r="AI68" s="26"/>
      <c r="AJ68" s="26"/>
      <c r="AK68" s="26"/>
      <c r="AL68" s="26"/>
      <c r="AM68" s="26"/>
      <c r="AN68" s="26"/>
    </row>
    <row r="69" spans="1:40" s="3" customFormat="1" x14ac:dyDescent="0.15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</row>
    <row r="70" spans="1:40" s="3" customFormat="1" x14ac:dyDescent="0.15"/>
    <row r="71" spans="1:40" s="3" customFormat="1" x14ac:dyDescent="0.15"/>
    <row r="72" spans="1:40" s="3" customFormat="1" x14ac:dyDescent="0.15"/>
    <row r="73" spans="1:40" s="3" customFormat="1" x14ac:dyDescent="0.15"/>
    <row r="74" spans="1:40" s="3" customFormat="1" x14ac:dyDescent="0.15"/>
    <row r="75" spans="1:40" s="3" customFormat="1" x14ac:dyDescent="0.15"/>
    <row r="76" spans="1:40" s="3" customFormat="1" x14ac:dyDescent="0.15"/>
    <row r="77" spans="1:40" s="3" customFormat="1" x14ac:dyDescent="0.15"/>
    <row r="78" spans="1:40" s="3" customFormat="1" x14ac:dyDescent="0.15"/>
    <row r="79" spans="1:40" s="3" customFormat="1" x14ac:dyDescent="0.15"/>
    <row r="80" spans="1:4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yO7Wb0IcWbnfmgh0UcRDXhqfqwsBjyym3tMJR6eaJ+8YEO1k1kmJJqoNOZlf9xJe04rz4e84u01vVzxb8LkniQ==" saltValue="goWusN61IaePCWWBhvPCrA==" spinCount="100000" sheet="1" objects="1" scenarios="1"/>
  <phoneticPr fontId="2"/>
  <conditionalFormatting sqref="F9:AJ9">
    <cfRule type="cellIs" dxfId="29" priority="4" operator="equal">
      <formula>"日"</formula>
    </cfRule>
    <cfRule type="cellIs" dxfId="28" priority="5" operator="equal">
      <formula>"土"</formula>
    </cfRule>
  </conditionalFormatting>
  <conditionalFormatting sqref="F11:AJ58">
    <cfRule type="expression" dxfId="2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902C8D3E-6B4B-41F2-B596-77338B93AE61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0" id="{44DA258C-855D-4274-8A08-63608150600D}">
            <xm:f>OR(F11&gt;'補紙（小売電気事業者指定型〔プラン２〕）'!$C$35/2,F11&lt;'補紙（小売電気事業者指定型〔プラン２〕）'!$D$25,NOT(MOD(F11,50)=0))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</row>
    <row r="2" spans="1:40" ht="20.100000000000001" customHeight="1" x14ac:dyDescent="0.15">
      <c r="A2" s="122"/>
      <c r="B2" s="212"/>
      <c r="C2" s="213"/>
      <c r="D2" s="213"/>
      <c r="E2" s="213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</row>
    <row r="3" spans="1:40" ht="20.100000000000001" customHeight="1" x14ac:dyDescent="0.15">
      <c r="A3" s="128"/>
      <c r="B3" s="129" t="s">
        <v>57</v>
      </c>
      <c r="C3" s="124"/>
      <c r="D3" s="124"/>
      <c r="E3" s="130"/>
      <c r="F3" s="136" t="str">
        <f>IF('補紙（小売電気事業者指定型〔プラン２〕）'!C36="未入力箇所あり","",'補紙（小売電気事業者指定型〔プラン２〕）'!C36/2)</f>
        <v/>
      </c>
      <c r="G3" s="132"/>
      <c r="H3" s="132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</row>
    <row r="4" spans="1:40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</row>
    <row r="5" spans="1:40" ht="20.100000000000001" customHeight="1" x14ac:dyDescent="0.15">
      <c r="A5" s="128"/>
      <c r="B5" s="129" t="s">
        <v>24</v>
      </c>
      <c r="C5" s="124"/>
      <c r="D5" s="124"/>
      <c r="E5" s="130"/>
      <c r="F5" s="140">
        <v>45962</v>
      </c>
      <c r="G5" s="141"/>
      <c r="H5" s="142" t="s">
        <v>0</v>
      </c>
      <c r="I5" s="143">
        <f>EDATE(F5,1)-1</f>
        <v>45991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45962</v>
      </c>
      <c r="G8" s="156">
        <f t="shared" ref="G8:AG8" si="0">F8+1</f>
        <v>45963</v>
      </c>
      <c r="H8" s="156">
        <f t="shared" si="0"/>
        <v>45964</v>
      </c>
      <c r="I8" s="156">
        <f t="shared" si="0"/>
        <v>45965</v>
      </c>
      <c r="J8" s="156">
        <f t="shared" si="0"/>
        <v>45966</v>
      </c>
      <c r="K8" s="156">
        <f t="shared" si="0"/>
        <v>45967</v>
      </c>
      <c r="L8" s="156">
        <f t="shared" si="0"/>
        <v>45968</v>
      </c>
      <c r="M8" s="156">
        <f t="shared" si="0"/>
        <v>45969</v>
      </c>
      <c r="N8" s="156">
        <f t="shared" si="0"/>
        <v>45970</v>
      </c>
      <c r="O8" s="156">
        <f t="shared" si="0"/>
        <v>45971</v>
      </c>
      <c r="P8" s="156">
        <f t="shared" si="0"/>
        <v>45972</v>
      </c>
      <c r="Q8" s="156">
        <f t="shared" si="0"/>
        <v>45973</v>
      </c>
      <c r="R8" s="156">
        <f t="shared" si="0"/>
        <v>45974</v>
      </c>
      <c r="S8" s="156">
        <f t="shared" si="0"/>
        <v>45975</v>
      </c>
      <c r="T8" s="156">
        <f t="shared" si="0"/>
        <v>45976</v>
      </c>
      <c r="U8" s="156">
        <f t="shared" si="0"/>
        <v>45977</v>
      </c>
      <c r="V8" s="156">
        <f t="shared" si="0"/>
        <v>45978</v>
      </c>
      <c r="W8" s="156">
        <f t="shared" si="0"/>
        <v>45979</v>
      </c>
      <c r="X8" s="156">
        <f t="shared" si="0"/>
        <v>45980</v>
      </c>
      <c r="Y8" s="156">
        <f t="shared" si="0"/>
        <v>45981</v>
      </c>
      <c r="Z8" s="156">
        <f t="shared" si="0"/>
        <v>45982</v>
      </c>
      <c r="AA8" s="156">
        <f t="shared" si="0"/>
        <v>45983</v>
      </c>
      <c r="AB8" s="156">
        <f t="shared" si="0"/>
        <v>45984</v>
      </c>
      <c r="AC8" s="156">
        <f t="shared" si="0"/>
        <v>45985</v>
      </c>
      <c r="AD8" s="156">
        <f t="shared" si="0"/>
        <v>45986</v>
      </c>
      <c r="AE8" s="156">
        <f t="shared" si="0"/>
        <v>45987</v>
      </c>
      <c r="AF8" s="156">
        <f t="shared" si="0"/>
        <v>45988</v>
      </c>
      <c r="AG8" s="156">
        <f t="shared" si="0"/>
        <v>45989</v>
      </c>
      <c r="AH8" s="156">
        <f>IF(AG8="-","-",IF(MONTH(F8)&lt;&gt;MONTH(AG8+1),"-",AG8+1))</f>
        <v>45990</v>
      </c>
      <c r="AI8" s="156">
        <f>IF(AH8="-","-",IF(MONTH(G8)&lt;&gt;MONTH(AH8+1),"-",AH8+1))</f>
        <v>45991</v>
      </c>
      <c r="AJ8" s="156" t="str">
        <f>IF(AI8="-","-",IF(MONTH(H8)&lt;&gt;MONTH(AI8+1),"-",AI8+1))</f>
        <v>-</v>
      </c>
      <c r="AK8" s="8"/>
      <c r="AL8" s="8"/>
      <c r="AM8" s="8"/>
      <c r="AN8" s="8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土</v>
      </c>
      <c r="G9" s="160" t="str">
        <f t="shared" ref="G9:AJ9" si="1">TEXT(G8,"aaa")</f>
        <v>日</v>
      </c>
      <c r="H9" s="160" t="str">
        <f t="shared" si="1"/>
        <v>月</v>
      </c>
      <c r="I9" s="160" t="str">
        <f t="shared" si="1"/>
        <v>火</v>
      </c>
      <c r="J9" s="160" t="str">
        <f t="shared" si="1"/>
        <v>水</v>
      </c>
      <c r="K9" s="160" t="str">
        <f t="shared" si="1"/>
        <v>木</v>
      </c>
      <c r="L9" s="160" t="str">
        <f t="shared" si="1"/>
        <v>金</v>
      </c>
      <c r="M9" s="160" t="str">
        <f t="shared" si="1"/>
        <v>土</v>
      </c>
      <c r="N9" s="160" t="str">
        <f t="shared" si="1"/>
        <v>日</v>
      </c>
      <c r="O9" s="160" t="str">
        <f t="shared" si="1"/>
        <v>月</v>
      </c>
      <c r="P9" s="160" t="str">
        <f t="shared" si="1"/>
        <v>火</v>
      </c>
      <c r="Q9" s="160" t="str">
        <f t="shared" si="1"/>
        <v>水</v>
      </c>
      <c r="R9" s="160" t="str">
        <f t="shared" si="1"/>
        <v>木</v>
      </c>
      <c r="S9" s="160" t="str">
        <f t="shared" si="1"/>
        <v>金</v>
      </c>
      <c r="T9" s="160" t="str">
        <f t="shared" si="1"/>
        <v>土</v>
      </c>
      <c r="U9" s="160" t="str">
        <f t="shared" si="1"/>
        <v>日</v>
      </c>
      <c r="V9" s="160" t="str">
        <f t="shared" si="1"/>
        <v>月</v>
      </c>
      <c r="W9" s="160" t="str">
        <f t="shared" si="1"/>
        <v>火</v>
      </c>
      <c r="X9" s="160" t="str">
        <f t="shared" si="1"/>
        <v>水</v>
      </c>
      <c r="Y9" s="160" t="str">
        <f t="shared" si="1"/>
        <v>木</v>
      </c>
      <c r="Z9" s="160" t="str">
        <f t="shared" si="1"/>
        <v>金</v>
      </c>
      <c r="AA9" s="160" t="str">
        <f t="shared" si="1"/>
        <v>土</v>
      </c>
      <c r="AB9" s="160" t="str">
        <f t="shared" si="1"/>
        <v>日</v>
      </c>
      <c r="AC9" s="160" t="str">
        <f t="shared" si="1"/>
        <v>月</v>
      </c>
      <c r="AD9" s="160" t="str">
        <f t="shared" si="1"/>
        <v>火</v>
      </c>
      <c r="AE9" s="160" t="str">
        <f t="shared" si="1"/>
        <v>水</v>
      </c>
      <c r="AF9" s="160" t="str">
        <f t="shared" si="1"/>
        <v>木</v>
      </c>
      <c r="AG9" s="160" t="str">
        <f t="shared" si="1"/>
        <v>金</v>
      </c>
      <c r="AH9" s="160" t="str">
        <f t="shared" si="1"/>
        <v>土</v>
      </c>
      <c r="AI9" s="160" t="str">
        <f t="shared" si="1"/>
        <v>日</v>
      </c>
      <c r="AJ9" s="160" t="str">
        <f t="shared" si="1"/>
        <v>-</v>
      </c>
      <c r="AK9" s="8"/>
      <c r="AL9" s="8"/>
      <c r="AM9" s="8"/>
      <c r="AN9" s="8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171">
        <v>0</v>
      </c>
      <c r="AK11" s="8"/>
      <c r="AL11" s="8"/>
      <c r="AM11" s="8"/>
      <c r="AN11" s="8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172">
        <v>0</v>
      </c>
      <c r="AK12" s="8"/>
      <c r="AL12" s="8"/>
      <c r="AM12" s="8"/>
      <c r="AN12" s="8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172">
        <v>0</v>
      </c>
      <c r="AK13" s="8"/>
      <c r="AL13" s="8"/>
      <c r="AM13" s="8"/>
      <c r="AN13" s="8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172">
        <v>0</v>
      </c>
      <c r="AK14" s="8"/>
      <c r="AL14" s="8"/>
      <c r="AM14" s="8"/>
      <c r="AN14" s="8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172">
        <v>0</v>
      </c>
      <c r="AK15" s="8"/>
      <c r="AL15" s="8"/>
      <c r="AM15" s="8"/>
      <c r="AN15" s="8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172">
        <v>0</v>
      </c>
      <c r="AK16" s="8"/>
      <c r="AL16" s="8"/>
      <c r="AM16" s="8"/>
      <c r="AN16" s="8"/>
    </row>
    <row r="17" spans="1:40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172">
        <v>0</v>
      </c>
      <c r="AK17" s="8"/>
      <c r="AL17" s="8"/>
      <c r="AM17" s="8"/>
      <c r="AN17" s="8"/>
    </row>
    <row r="18" spans="1:40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172">
        <v>0</v>
      </c>
      <c r="AK18" s="8"/>
      <c r="AL18" s="8"/>
      <c r="AM18" s="8"/>
      <c r="AN18" s="8"/>
    </row>
    <row r="19" spans="1:40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173">
        <v>0</v>
      </c>
      <c r="AK19" s="8"/>
      <c r="AL19" s="8"/>
      <c r="AM19" s="8"/>
      <c r="AN19" s="8"/>
    </row>
    <row r="20" spans="1:40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172">
        <v>0</v>
      </c>
      <c r="AK20" s="8"/>
      <c r="AL20" s="8"/>
      <c r="AM20" s="8"/>
      <c r="AN20" s="8"/>
    </row>
    <row r="21" spans="1:40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172">
        <v>0</v>
      </c>
      <c r="AK21" s="8"/>
      <c r="AL21" s="8"/>
      <c r="AM21" s="8"/>
      <c r="AN21" s="8"/>
    </row>
    <row r="22" spans="1:40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174">
        <v>0</v>
      </c>
      <c r="AK22" s="8"/>
      <c r="AL22" s="8"/>
      <c r="AM22" s="8"/>
      <c r="AN22" s="8"/>
    </row>
    <row r="23" spans="1:40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171">
        <v>0</v>
      </c>
      <c r="AK23" s="8"/>
      <c r="AL23" s="8"/>
      <c r="AM23" s="8"/>
      <c r="AN23" s="8"/>
    </row>
    <row r="24" spans="1:40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172">
        <v>0</v>
      </c>
      <c r="AK24" s="8"/>
      <c r="AL24" s="8"/>
      <c r="AM24" s="8"/>
      <c r="AN24" s="8"/>
    </row>
    <row r="25" spans="1:40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172">
        <v>0</v>
      </c>
      <c r="AK25" s="8"/>
      <c r="AL25" s="8"/>
      <c r="AM25" s="8"/>
      <c r="AN25" s="8"/>
    </row>
    <row r="26" spans="1:40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173">
        <v>0</v>
      </c>
      <c r="AK26" s="8"/>
      <c r="AL26" s="8"/>
      <c r="AM26" s="8"/>
      <c r="AN26" s="8"/>
    </row>
    <row r="27" spans="1:40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172">
        <v>0</v>
      </c>
      <c r="AK27" s="8"/>
      <c r="AL27" s="8"/>
      <c r="AM27" s="8"/>
      <c r="AN27" s="8"/>
    </row>
    <row r="28" spans="1:40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172">
        <v>0</v>
      </c>
      <c r="AK28" s="8"/>
      <c r="AL28" s="8"/>
      <c r="AM28" s="8"/>
      <c r="AN28" s="8"/>
    </row>
    <row r="29" spans="1:40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172">
        <v>0</v>
      </c>
      <c r="AK29" s="8"/>
      <c r="AL29" s="8"/>
      <c r="AM29" s="8"/>
      <c r="AN29" s="8"/>
    </row>
    <row r="30" spans="1:40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172">
        <v>0</v>
      </c>
      <c r="AK30" s="8"/>
      <c r="AL30" s="8"/>
      <c r="AM30" s="8"/>
      <c r="AN30" s="8"/>
    </row>
    <row r="31" spans="1:40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172">
        <v>0</v>
      </c>
      <c r="AK31" s="8"/>
      <c r="AL31" s="8"/>
      <c r="AM31" s="8"/>
      <c r="AN31" s="8"/>
    </row>
    <row r="32" spans="1:40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172">
        <v>0</v>
      </c>
      <c r="AK32" s="8"/>
      <c r="AL32" s="8"/>
      <c r="AM32" s="8"/>
      <c r="AN32" s="8"/>
    </row>
    <row r="33" spans="1:40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172">
        <v>0</v>
      </c>
      <c r="AK33" s="8"/>
      <c r="AL33" s="8"/>
      <c r="AM33" s="8"/>
      <c r="AN33" s="8"/>
    </row>
    <row r="34" spans="1:40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174">
        <v>0</v>
      </c>
      <c r="AK34" s="8"/>
      <c r="AL34" s="8"/>
      <c r="AM34" s="8"/>
      <c r="AN34" s="8"/>
    </row>
    <row r="35" spans="1:40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171">
        <v>0</v>
      </c>
      <c r="AK35" s="8"/>
      <c r="AL35" s="8"/>
      <c r="AM35" s="8"/>
      <c r="AN35" s="8"/>
    </row>
    <row r="36" spans="1:40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172">
        <v>0</v>
      </c>
      <c r="AK36" s="8"/>
      <c r="AL36" s="8"/>
      <c r="AM36" s="8"/>
      <c r="AN36" s="8"/>
    </row>
    <row r="37" spans="1:40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172">
        <v>0</v>
      </c>
      <c r="AK37" s="8"/>
      <c r="AL37" s="8"/>
      <c r="AM37" s="8"/>
      <c r="AN37" s="8"/>
    </row>
    <row r="38" spans="1:40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172">
        <v>0</v>
      </c>
      <c r="AK38" s="8"/>
      <c r="AL38" s="8"/>
      <c r="AM38" s="8"/>
      <c r="AN38" s="8"/>
    </row>
    <row r="39" spans="1:40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172">
        <v>0</v>
      </c>
      <c r="AK39" s="8"/>
      <c r="AL39" s="8"/>
      <c r="AM39" s="8"/>
      <c r="AN39" s="8"/>
    </row>
    <row r="40" spans="1:40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172">
        <v>0</v>
      </c>
      <c r="AK40" s="8"/>
      <c r="AL40" s="8"/>
      <c r="AM40" s="8"/>
      <c r="AN40" s="8"/>
    </row>
    <row r="41" spans="1:40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172">
        <v>0</v>
      </c>
      <c r="AK41" s="8"/>
      <c r="AL41" s="8"/>
      <c r="AM41" s="8"/>
      <c r="AN41" s="8"/>
    </row>
    <row r="42" spans="1:40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172">
        <v>0</v>
      </c>
      <c r="AK42" s="8"/>
      <c r="AL42" s="8"/>
      <c r="AM42" s="8"/>
      <c r="AN42" s="8"/>
    </row>
    <row r="43" spans="1:40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172">
        <v>0</v>
      </c>
      <c r="AK43" s="8"/>
      <c r="AL43" s="8"/>
      <c r="AM43" s="8"/>
      <c r="AN43" s="8"/>
    </row>
    <row r="44" spans="1:40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172">
        <v>0</v>
      </c>
      <c r="AK44" s="8"/>
      <c r="AL44" s="8"/>
      <c r="AM44" s="8"/>
      <c r="AN44" s="8"/>
    </row>
    <row r="45" spans="1:40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172">
        <v>0</v>
      </c>
      <c r="AK45" s="8"/>
      <c r="AL45" s="8"/>
      <c r="AM45" s="8"/>
      <c r="AN45" s="8"/>
    </row>
    <row r="46" spans="1:40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174">
        <v>0</v>
      </c>
      <c r="AK46" s="8"/>
      <c r="AL46" s="8"/>
      <c r="AM46" s="8"/>
      <c r="AN46" s="8"/>
    </row>
    <row r="47" spans="1:40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173">
        <v>0</v>
      </c>
      <c r="AK47" s="8"/>
      <c r="AL47" s="8"/>
      <c r="AM47" s="8"/>
      <c r="AN47" s="8"/>
    </row>
    <row r="48" spans="1:40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172">
        <v>0</v>
      </c>
      <c r="AK48" s="8"/>
      <c r="AL48" s="8"/>
      <c r="AM48" s="8"/>
      <c r="AN48" s="8"/>
    </row>
    <row r="49" spans="1:40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172">
        <v>0</v>
      </c>
      <c r="AK49" s="8"/>
      <c r="AL49" s="8"/>
      <c r="AM49" s="8"/>
      <c r="AN49" s="8"/>
    </row>
    <row r="50" spans="1:40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172">
        <v>0</v>
      </c>
      <c r="AK50" s="8"/>
      <c r="AL50" s="8"/>
      <c r="AM50" s="8"/>
      <c r="AN50" s="8"/>
    </row>
    <row r="51" spans="1:40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172">
        <v>0</v>
      </c>
      <c r="AK51" s="8"/>
      <c r="AL51" s="8"/>
      <c r="AM51" s="8"/>
      <c r="AN51" s="8"/>
    </row>
    <row r="52" spans="1:40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172">
        <v>0</v>
      </c>
      <c r="AK52" s="8"/>
      <c r="AL52" s="8"/>
      <c r="AM52" s="8"/>
      <c r="AN52" s="8"/>
    </row>
    <row r="53" spans="1:40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172">
        <v>0</v>
      </c>
      <c r="AK53" s="8"/>
      <c r="AL53" s="8"/>
      <c r="AM53" s="8"/>
      <c r="AN53" s="8"/>
    </row>
    <row r="54" spans="1:40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172">
        <v>0</v>
      </c>
      <c r="AK54" s="8"/>
      <c r="AL54" s="8"/>
      <c r="AM54" s="8"/>
      <c r="AN54" s="8"/>
    </row>
    <row r="55" spans="1:40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173">
        <v>0</v>
      </c>
      <c r="AK55" s="8"/>
      <c r="AL55" s="8"/>
      <c r="AM55" s="8"/>
      <c r="AN55" s="8"/>
    </row>
    <row r="56" spans="1:40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172">
        <v>0</v>
      </c>
      <c r="AK56" s="8"/>
      <c r="AL56" s="8"/>
      <c r="AM56" s="8"/>
      <c r="AN56" s="8"/>
    </row>
    <row r="57" spans="1:40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172">
        <v>0</v>
      </c>
      <c r="AK57" s="8"/>
      <c r="AL57" s="8"/>
      <c r="AM57" s="8"/>
      <c r="AN57" s="8"/>
    </row>
    <row r="58" spans="1:40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174">
        <v>0</v>
      </c>
      <c r="AK58" s="8"/>
      <c r="AL58" s="8"/>
      <c r="AM58" s="8"/>
      <c r="AN58" s="8"/>
    </row>
    <row r="59" spans="1:40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</row>
    <row r="60" spans="1:40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</row>
    <row r="61" spans="1:40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</row>
    <row r="62" spans="1:40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</row>
    <row r="63" spans="1:40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</row>
    <row r="64" spans="1:40" s="3" customFormat="1" x14ac:dyDescent="0.15">
      <c r="A64" s="26"/>
      <c r="B64" s="8"/>
      <c r="C64" s="8"/>
      <c r="D64" s="8"/>
      <c r="E64" s="26"/>
      <c r="F64" s="26"/>
      <c r="G64" s="26"/>
      <c r="H64" s="26"/>
      <c r="I64" s="26"/>
      <c r="J64" s="26"/>
      <c r="K64" s="8"/>
      <c r="L64" s="26"/>
      <c r="M64" s="26"/>
      <c r="N64" s="26"/>
      <c r="O64" s="26"/>
      <c r="P64" s="26"/>
      <c r="Q64" s="26"/>
      <c r="R64" s="26"/>
      <c r="S64" s="26"/>
      <c r="T64" s="8"/>
      <c r="U64" s="26"/>
      <c r="V64" s="26"/>
      <c r="W64" s="26"/>
      <c r="X64" s="26"/>
      <c r="Y64" s="26"/>
      <c r="Z64" s="26"/>
      <c r="AA64" s="26"/>
      <c r="AB64" s="26"/>
      <c r="AC64" s="8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</row>
    <row r="65" spans="1:40" s="3" customFormat="1" x14ac:dyDescent="0.15">
      <c r="A65" s="26"/>
      <c r="B65" s="8"/>
      <c r="C65" s="8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</row>
    <row r="66" spans="1:40" s="3" customFormat="1" x14ac:dyDescent="0.15">
      <c r="A66" s="26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26"/>
      <c r="N66" s="26"/>
      <c r="O66" s="26"/>
      <c r="P66" s="26"/>
      <c r="Q66" s="26"/>
      <c r="R66" s="26"/>
      <c r="S66" s="26"/>
      <c r="T66" s="8"/>
      <c r="U66" s="8"/>
      <c r="V66" s="26"/>
      <c r="W66" s="26"/>
      <c r="X66" s="26"/>
      <c r="Y66" s="26"/>
      <c r="Z66" s="26"/>
      <c r="AA66" s="26"/>
      <c r="AB66" s="26"/>
      <c r="AC66" s="8"/>
      <c r="AD66" s="8"/>
      <c r="AE66" s="26"/>
      <c r="AF66" s="26"/>
      <c r="AG66" s="26"/>
      <c r="AH66" s="26"/>
      <c r="AI66" s="26"/>
      <c r="AJ66" s="26"/>
      <c r="AK66" s="26"/>
      <c r="AL66" s="26"/>
      <c r="AM66" s="26"/>
      <c r="AN66" s="26"/>
    </row>
    <row r="67" spans="1:40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40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40" s="3" customFormat="1" x14ac:dyDescent="0.15"/>
    <row r="70" spans="1:40" s="3" customFormat="1" x14ac:dyDescent="0.15"/>
    <row r="71" spans="1:40" s="3" customFormat="1" x14ac:dyDescent="0.15"/>
    <row r="72" spans="1:40" s="3" customFormat="1" x14ac:dyDescent="0.15"/>
    <row r="73" spans="1:40" s="3" customFormat="1" x14ac:dyDescent="0.15"/>
    <row r="74" spans="1:40" s="3" customFormat="1" x14ac:dyDescent="0.15"/>
    <row r="75" spans="1:40" s="3" customFormat="1" x14ac:dyDescent="0.15"/>
    <row r="76" spans="1:40" s="3" customFormat="1" x14ac:dyDescent="0.15"/>
    <row r="77" spans="1:40" s="3" customFormat="1" x14ac:dyDescent="0.15"/>
    <row r="78" spans="1:40" s="3" customFormat="1" x14ac:dyDescent="0.15"/>
    <row r="79" spans="1:40" s="3" customFormat="1" x14ac:dyDescent="0.15"/>
    <row r="80" spans="1:4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GrUmsaC0UHdkAgYPS1rnioL4SuwZeLgNQz0jXRPNaGM/O1ZFLOuz4ycN366sdvhaIoFR0bvMYapTjTbp+SpdMw==" saltValue="7YUwEooyLp1tfSha+0tfhw==" spinCount="100000" sheet="1" objects="1" scenarios="1"/>
  <phoneticPr fontId="2"/>
  <conditionalFormatting sqref="F9:AJ9">
    <cfRule type="cellIs" dxfId="24" priority="4" operator="equal">
      <formula>"日"</formula>
    </cfRule>
    <cfRule type="cellIs" dxfId="23" priority="5" operator="equal">
      <formula>"土"</formula>
    </cfRule>
  </conditionalFormatting>
  <conditionalFormatting sqref="F11:AI58">
    <cfRule type="expression" dxfId="2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EE06F7EA-B04A-4663-8E15-FF767A956528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1" id="{5A043B05-7784-4A0B-BF78-1ED86C839654}">
            <xm:f>OR(F11&gt;'補紙（小売電気事業者指定型〔プラン２〕）'!$C$36/2,F11&lt;'補紙（小売電気事業者指定型〔プラン２〕）'!$D$25,NOT(MOD(F11,50)=0))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F11:AI58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</row>
    <row r="2" spans="1:40" ht="20.100000000000001" customHeight="1" x14ac:dyDescent="0.15">
      <c r="A2" s="122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</row>
    <row r="3" spans="1:40" ht="20.100000000000001" customHeight="1" x14ac:dyDescent="0.15">
      <c r="A3" s="128"/>
      <c r="B3" s="129" t="s">
        <v>57</v>
      </c>
      <c r="C3" s="124"/>
      <c r="D3" s="124"/>
      <c r="E3" s="130"/>
      <c r="F3" s="131" t="str">
        <f>IF('補紙（小売電気事業者指定型〔プラン２〕）'!C37="未入力箇所あり","",'補紙（小売電気事業者指定型〔プラン２〕）'!C37/2)</f>
        <v/>
      </c>
      <c r="G3" s="132"/>
      <c r="H3" s="132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</row>
    <row r="4" spans="1:40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</row>
    <row r="5" spans="1:40" ht="20.100000000000001" customHeight="1" x14ac:dyDescent="0.15">
      <c r="A5" s="128"/>
      <c r="B5" s="129" t="s">
        <v>24</v>
      </c>
      <c r="C5" s="124"/>
      <c r="D5" s="124"/>
      <c r="E5" s="130"/>
      <c r="F5" s="140">
        <v>45992</v>
      </c>
      <c r="G5" s="141"/>
      <c r="H5" s="142" t="s">
        <v>0</v>
      </c>
      <c r="I5" s="143">
        <f>EDATE(F5,1)-1</f>
        <v>46022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45992</v>
      </c>
      <c r="G8" s="156">
        <f t="shared" ref="G8:AG8" si="0">F8+1</f>
        <v>45993</v>
      </c>
      <c r="H8" s="156">
        <f t="shared" si="0"/>
        <v>45994</v>
      </c>
      <c r="I8" s="156">
        <f t="shared" si="0"/>
        <v>45995</v>
      </c>
      <c r="J8" s="156">
        <f t="shared" si="0"/>
        <v>45996</v>
      </c>
      <c r="K8" s="156">
        <f t="shared" si="0"/>
        <v>45997</v>
      </c>
      <c r="L8" s="156">
        <f t="shared" si="0"/>
        <v>45998</v>
      </c>
      <c r="M8" s="156">
        <f t="shared" si="0"/>
        <v>45999</v>
      </c>
      <c r="N8" s="156">
        <f t="shared" si="0"/>
        <v>46000</v>
      </c>
      <c r="O8" s="156">
        <f t="shared" si="0"/>
        <v>46001</v>
      </c>
      <c r="P8" s="156">
        <f t="shared" si="0"/>
        <v>46002</v>
      </c>
      <c r="Q8" s="156">
        <f t="shared" si="0"/>
        <v>46003</v>
      </c>
      <c r="R8" s="156">
        <f t="shared" si="0"/>
        <v>46004</v>
      </c>
      <c r="S8" s="156">
        <f t="shared" si="0"/>
        <v>46005</v>
      </c>
      <c r="T8" s="156">
        <f t="shared" si="0"/>
        <v>46006</v>
      </c>
      <c r="U8" s="156">
        <f t="shared" si="0"/>
        <v>46007</v>
      </c>
      <c r="V8" s="156">
        <f t="shared" si="0"/>
        <v>46008</v>
      </c>
      <c r="W8" s="156">
        <f t="shared" si="0"/>
        <v>46009</v>
      </c>
      <c r="X8" s="156">
        <f t="shared" si="0"/>
        <v>46010</v>
      </c>
      <c r="Y8" s="156">
        <f t="shared" si="0"/>
        <v>46011</v>
      </c>
      <c r="Z8" s="156">
        <f t="shared" si="0"/>
        <v>46012</v>
      </c>
      <c r="AA8" s="156">
        <f t="shared" si="0"/>
        <v>46013</v>
      </c>
      <c r="AB8" s="156">
        <f t="shared" si="0"/>
        <v>46014</v>
      </c>
      <c r="AC8" s="156">
        <f t="shared" si="0"/>
        <v>46015</v>
      </c>
      <c r="AD8" s="156">
        <f t="shared" si="0"/>
        <v>46016</v>
      </c>
      <c r="AE8" s="156">
        <f t="shared" si="0"/>
        <v>46017</v>
      </c>
      <c r="AF8" s="156">
        <f t="shared" si="0"/>
        <v>46018</v>
      </c>
      <c r="AG8" s="156">
        <f t="shared" si="0"/>
        <v>46019</v>
      </c>
      <c r="AH8" s="156">
        <f>IF(AG8="-","-",IF(MONTH(F8)&lt;&gt;MONTH(AG8+1),"-",AG8+1))</f>
        <v>46020</v>
      </c>
      <c r="AI8" s="156">
        <f>IF(AH8="-","-",IF(MONTH(G8)&lt;&gt;MONTH(AH8+1),"-",AH8+1))</f>
        <v>46021</v>
      </c>
      <c r="AJ8" s="156">
        <f>IF(AI8="-","-",IF(MONTH(H8)&lt;&gt;MONTH(AI8+1),"-",AI8+1))</f>
        <v>46022</v>
      </c>
      <c r="AK8" s="8"/>
      <c r="AL8" s="8"/>
      <c r="AM8" s="8"/>
      <c r="AN8" s="8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月</v>
      </c>
      <c r="G9" s="160" t="str">
        <f t="shared" ref="G9:AJ9" si="1">TEXT(G8,"aaa")</f>
        <v>火</v>
      </c>
      <c r="H9" s="160" t="str">
        <f t="shared" si="1"/>
        <v>水</v>
      </c>
      <c r="I9" s="160" t="str">
        <f t="shared" si="1"/>
        <v>木</v>
      </c>
      <c r="J9" s="160" t="str">
        <f t="shared" si="1"/>
        <v>金</v>
      </c>
      <c r="K9" s="160" t="str">
        <f t="shared" si="1"/>
        <v>土</v>
      </c>
      <c r="L9" s="160" t="str">
        <f t="shared" si="1"/>
        <v>日</v>
      </c>
      <c r="M9" s="160" t="str">
        <f t="shared" si="1"/>
        <v>月</v>
      </c>
      <c r="N9" s="160" t="str">
        <f t="shared" si="1"/>
        <v>火</v>
      </c>
      <c r="O9" s="160" t="str">
        <f t="shared" si="1"/>
        <v>水</v>
      </c>
      <c r="P9" s="160" t="str">
        <f t="shared" si="1"/>
        <v>木</v>
      </c>
      <c r="Q9" s="160" t="str">
        <f t="shared" si="1"/>
        <v>金</v>
      </c>
      <c r="R9" s="160" t="str">
        <f t="shared" si="1"/>
        <v>土</v>
      </c>
      <c r="S9" s="160" t="str">
        <f t="shared" si="1"/>
        <v>日</v>
      </c>
      <c r="T9" s="160" t="str">
        <f t="shared" si="1"/>
        <v>月</v>
      </c>
      <c r="U9" s="160" t="str">
        <f t="shared" si="1"/>
        <v>火</v>
      </c>
      <c r="V9" s="160" t="str">
        <f t="shared" si="1"/>
        <v>水</v>
      </c>
      <c r="W9" s="160" t="str">
        <f t="shared" si="1"/>
        <v>木</v>
      </c>
      <c r="X9" s="160" t="str">
        <f t="shared" si="1"/>
        <v>金</v>
      </c>
      <c r="Y9" s="160" t="str">
        <f t="shared" si="1"/>
        <v>土</v>
      </c>
      <c r="Z9" s="160" t="str">
        <f t="shared" si="1"/>
        <v>日</v>
      </c>
      <c r="AA9" s="160" t="str">
        <f t="shared" si="1"/>
        <v>月</v>
      </c>
      <c r="AB9" s="160" t="str">
        <f t="shared" si="1"/>
        <v>火</v>
      </c>
      <c r="AC9" s="160" t="str">
        <f t="shared" si="1"/>
        <v>水</v>
      </c>
      <c r="AD9" s="160" t="str">
        <f t="shared" si="1"/>
        <v>木</v>
      </c>
      <c r="AE9" s="160" t="str">
        <f t="shared" si="1"/>
        <v>金</v>
      </c>
      <c r="AF9" s="160" t="str">
        <f t="shared" si="1"/>
        <v>土</v>
      </c>
      <c r="AG9" s="160" t="str">
        <f t="shared" si="1"/>
        <v>日</v>
      </c>
      <c r="AH9" s="160" t="str">
        <f t="shared" si="1"/>
        <v>月</v>
      </c>
      <c r="AI9" s="160" t="str">
        <f t="shared" si="1"/>
        <v>火</v>
      </c>
      <c r="AJ9" s="160" t="str">
        <f t="shared" si="1"/>
        <v>水</v>
      </c>
      <c r="AK9" s="8"/>
      <c r="AL9" s="8"/>
      <c r="AM9" s="8"/>
      <c r="AN9" s="8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206"/>
      <c r="AK11" s="8"/>
      <c r="AL11" s="8"/>
      <c r="AM11" s="8"/>
      <c r="AN11" s="8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207"/>
      <c r="AK12" s="8"/>
      <c r="AL12" s="8"/>
      <c r="AM12" s="8"/>
      <c r="AN12" s="8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207"/>
      <c r="AK13" s="8"/>
      <c r="AL13" s="8"/>
      <c r="AM13" s="8"/>
      <c r="AN13" s="8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207"/>
      <c r="AK14" s="8"/>
      <c r="AL14" s="8"/>
      <c r="AM14" s="8"/>
      <c r="AN14" s="8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207"/>
      <c r="AK15" s="8"/>
      <c r="AL15" s="8"/>
      <c r="AM15" s="8"/>
      <c r="AN15" s="8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207"/>
      <c r="AK16" s="8"/>
      <c r="AL16" s="8"/>
      <c r="AM16" s="8"/>
      <c r="AN16" s="8"/>
    </row>
    <row r="17" spans="1:40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207"/>
      <c r="AK17" s="8"/>
      <c r="AL17" s="8"/>
      <c r="AM17" s="8"/>
      <c r="AN17" s="8"/>
    </row>
    <row r="18" spans="1:40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207"/>
      <c r="AK18" s="8"/>
      <c r="AL18" s="8"/>
      <c r="AM18" s="8"/>
      <c r="AN18" s="8"/>
    </row>
    <row r="19" spans="1:40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208"/>
      <c r="AK19" s="8"/>
      <c r="AL19" s="8"/>
      <c r="AM19" s="8"/>
      <c r="AN19" s="8"/>
    </row>
    <row r="20" spans="1:40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207"/>
      <c r="AK20" s="8"/>
      <c r="AL20" s="8"/>
      <c r="AM20" s="8"/>
      <c r="AN20" s="8"/>
    </row>
    <row r="21" spans="1:40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207"/>
      <c r="AK21" s="8"/>
      <c r="AL21" s="8"/>
      <c r="AM21" s="8"/>
      <c r="AN21" s="8"/>
    </row>
    <row r="22" spans="1:40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209"/>
      <c r="AK22" s="8"/>
      <c r="AL22" s="8"/>
      <c r="AM22" s="8"/>
      <c r="AN22" s="8"/>
    </row>
    <row r="23" spans="1:40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206"/>
      <c r="AK23" s="8"/>
      <c r="AL23" s="8"/>
      <c r="AM23" s="8"/>
      <c r="AN23" s="8"/>
    </row>
    <row r="24" spans="1:40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207"/>
      <c r="AK24" s="8"/>
      <c r="AL24" s="8"/>
      <c r="AM24" s="8"/>
      <c r="AN24" s="8"/>
    </row>
    <row r="25" spans="1:40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207"/>
      <c r="AK25" s="8"/>
      <c r="AL25" s="8"/>
      <c r="AM25" s="8"/>
      <c r="AN25" s="8"/>
    </row>
    <row r="26" spans="1:40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208"/>
      <c r="AK26" s="8"/>
      <c r="AL26" s="8"/>
      <c r="AM26" s="8"/>
      <c r="AN26" s="8"/>
    </row>
    <row r="27" spans="1:40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207"/>
      <c r="AK27" s="8"/>
      <c r="AL27" s="8"/>
      <c r="AM27" s="8"/>
      <c r="AN27" s="8"/>
    </row>
    <row r="28" spans="1:40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207"/>
      <c r="AK28" s="8"/>
      <c r="AL28" s="8"/>
      <c r="AM28" s="8"/>
      <c r="AN28" s="8"/>
    </row>
    <row r="29" spans="1:40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207"/>
      <c r="AK29" s="8"/>
      <c r="AL29" s="8"/>
      <c r="AM29" s="8"/>
      <c r="AN29" s="8"/>
    </row>
    <row r="30" spans="1:40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207"/>
      <c r="AK30" s="8"/>
      <c r="AL30" s="8"/>
      <c r="AM30" s="8"/>
      <c r="AN30" s="8"/>
    </row>
    <row r="31" spans="1:40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207"/>
      <c r="AK31" s="8"/>
      <c r="AL31" s="8"/>
      <c r="AM31" s="8"/>
      <c r="AN31" s="8"/>
    </row>
    <row r="32" spans="1:40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207"/>
      <c r="AK32" s="8"/>
      <c r="AL32" s="8"/>
      <c r="AM32" s="8"/>
      <c r="AN32" s="8"/>
    </row>
    <row r="33" spans="1:40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207"/>
      <c r="AK33" s="8"/>
      <c r="AL33" s="8"/>
      <c r="AM33" s="8"/>
      <c r="AN33" s="8"/>
    </row>
    <row r="34" spans="1:40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209"/>
      <c r="AK34" s="8"/>
      <c r="AL34" s="8"/>
      <c r="AM34" s="8"/>
      <c r="AN34" s="8"/>
    </row>
    <row r="35" spans="1:40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206"/>
      <c r="AK35" s="8"/>
      <c r="AL35" s="8"/>
      <c r="AM35" s="8"/>
      <c r="AN35" s="8"/>
    </row>
    <row r="36" spans="1:40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207"/>
      <c r="AK36" s="8"/>
      <c r="AL36" s="8"/>
      <c r="AM36" s="8"/>
      <c r="AN36" s="8"/>
    </row>
    <row r="37" spans="1:40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207"/>
      <c r="AK37" s="8"/>
      <c r="AL37" s="8"/>
      <c r="AM37" s="8"/>
      <c r="AN37" s="8"/>
    </row>
    <row r="38" spans="1:40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207"/>
      <c r="AK38" s="8"/>
      <c r="AL38" s="8"/>
      <c r="AM38" s="8"/>
      <c r="AN38" s="8"/>
    </row>
    <row r="39" spans="1:40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207"/>
      <c r="AK39" s="8"/>
      <c r="AL39" s="8"/>
      <c r="AM39" s="8"/>
      <c r="AN39" s="8"/>
    </row>
    <row r="40" spans="1:40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207"/>
      <c r="AK40" s="8"/>
      <c r="AL40" s="8"/>
      <c r="AM40" s="8"/>
      <c r="AN40" s="8"/>
    </row>
    <row r="41" spans="1:40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207"/>
      <c r="AK41" s="8"/>
      <c r="AL41" s="8"/>
      <c r="AM41" s="8"/>
      <c r="AN41" s="8"/>
    </row>
    <row r="42" spans="1:40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207"/>
      <c r="AK42" s="8"/>
      <c r="AL42" s="8"/>
      <c r="AM42" s="8"/>
      <c r="AN42" s="8"/>
    </row>
    <row r="43" spans="1:40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207"/>
      <c r="AK43" s="8"/>
      <c r="AL43" s="8"/>
      <c r="AM43" s="8"/>
      <c r="AN43" s="8"/>
    </row>
    <row r="44" spans="1:40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207"/>
      <c r="AK44" s="8"/>
      <c r="AL44" s="8"/>
      <c r="AM44" s="8"/>
      <c r="AN44" s="8"/>
    </row>
    <row r="45" spans="1:40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207"/>
      <c r="AK45" s="8"/>
      <c r="AL45" s="8"/>
      <c r="AM45" s="8"/>
      <c r="AN45" s="8"/>
    </row>
    <row r="46" spans="1:40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209"/>
      <c r="AK46" s="8"/>
      <c r="AL46" s="8"/>
      <c r="AM46" s="8"/>
      <c r="AN46" s="8"/>
    </row>
    <row r="47" spans="1:40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208"/>
      <c r="AK47" s="8"/>
      <c r="AL47" s="8"/>
      <c r="AM47" s="8"/>
      <c r="AN47" s="8"/>
    </row>
    <row r="48" spans="1:40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207"/>
      <c r="AK48" s="8"/>
      <c r="AL48" s="8"/>
      <c r="AM48" s="8"/>
      <c r="AN48" s="8"/>
    </row>
    <row r="49" spans="1:42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207"/>
      <c r="AK49" s="8"/>
      <c r="AL49" s="8"/>
      <c r="AM49" s="8"/>
      <c r="AN49" s="8"/>
    </row>
    <row r="50" spans="1:42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207"/>
      <c r="AK50" s="8"/>
      <c r="AL50" s="8"/>
      <c r="AM50" s="8"/>
      <c r="AN50" s="8"/>
    </row>
    <row r="51" spans="1:42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207"/>
      <c r="AK51" s="8"/>
      <c r="AL51" s="8"/>
      <c r="AM51" s="8"/>
      <c r="AN51" s="8"/>
    </row>
    <row r="52" spans="1:42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207"/>
      <c r="AK52" s="8"/>
      <c r="AL52" s="8"/>
      <c r="AM52" s="8"/>
      <c r="AN52" s="8"/>
    </row>
    <row r="53" spans="1:42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207"/>
      <c r="AK53" s="8"/>
      <c r="AL53" s="8"/>
      <c r="AM53" s="8"/>
      <c r="AN53" s="8"/>
    </row>
    <row r="54" spans="1:42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207"/>
      <c r="AK54" s="8"/>
      <c r="AL54" s="8"/>
      <c r="AM54" s="8"/>
      <c r="AN54" s="8"/>
    </row>
    <row r="55" spans="1:42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208"/>
      <c r="AK55" s="8"/>
      <c r="AL55" s="8"/>
      <c r="AM55" s="8"/>
      <c r="AN55" s="8"/>
    </row>
    <row r="56" spans="1:42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207"/>
      <c r="AK56" s="8"/>
      <c r="AL56" s="8"/>
      <c r="AM56" s="8"/>
      <c r="AN56" s="8"/>
    </row>
    <row r="57" spans="1:42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207"/>
      <c r="AK57" s="8"/>
      <c r="AL57" s="8"/>
      <c r="AM57" s="8"/>
      <c r="AN57" s="8"/>
    </row>
    <row r="58" spans="1:42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209"/>
      <c r="AK58" s="8"/>
      <c r="AL58" s="8"/>
      <c r="AM58" s="8"/>
      <c r="AN58" s="8"/>
    </row>
    <row r="59" spans="1:42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  <c r="AO59" s="8"/>
      <c r="AP59" s="8"/>
    </row>
    <row r="60" spans="1:42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</row>
    <row r="61" spans="1:42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</row>
    <row r="62" spans="1:42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</row>
    <row r="63" spans="1:42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</row>
    <row r="64" spans="1:42" s="3" customFormat="1" x14ac:dyDescent="0.15">
      <c r="B64" s="1"/>
      <c r="C64" s="1"/>
      <c r="D64" s="1"/>
      <c r="K64" s="1"/>
      <c r="T64" s="1"/>
      <c r="AC64" s="1"/>
    </row>
    <row r="65" spans="2:30" s="3" customFormat="1" x14ac:dyDescent="0.15">
      <c r="B65" s="1"/>
      <c r="C65" s="1"/>
    </row>
    <row r="66" spans="2:30" s="3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3" customFormat="1" x14ac:dyDescent="0.15"/>
    <row r="70" spans="2:30" s="3" customFormat="1" x14ac:dyDescent="0.15"/>
    <row r="71" spans="2:30" s="3" customFormat="1" x14ac:dyDescent="0.15"/>
    <row r="72" spans="2:30" s="3" customFormat="1" x14ac:dyDescent="0.15"/>
    <row r="73" spans="2:30" s="3" customFormat="1" x14ac:dyDescent="0.15"/>
    <row r="74" spans="2:30" s="3" customFormat="1" x14ac:dyDescent="0.15"/>
    <row r="75" spans="2:30" s="3" customFormat="1" x14ac:dyDescent="0.15"/>
    <row r="76" spans="2:30" s="3" customFormat="1" x14ac:dyDescent="0.15"/>
    <row r="77" spans="2:30" s="3" customFormat="1" x14ac:dyDescent="0.15"/>
    <row r="78" spans="2:30" s="3" customFormat="1" x14ac:dyDescent="0.15"/>
    <row r="79" spans="2:30" s="3" customFormat="1" x14ac:dyDescent="0.15"/>
    <row r="80" spans="2:3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hg6DHq7bGvoa/6wqck+w0eVTUb0pi5U3PAXe0vAPnj7IRZbEEw/OL2YlujLzm5eEZlMRptTR7tHU+jWK6WPqKw==" saltValue="95wCCkttimq0dbPQV1v8mA==" spinCount="100000" sheet="1" objects="1" scenarios="1"/>
  <phoneticPr fontId="2"/>
  <conditionalFormatting sqref="F9:AJ9">
    <cfRule type="cellIs" dxfId="19" priority="4" operator="equal">
      <formula>"日"</formula>
    </cfRule>
    <cfRule type="cellIs" dxfId="18" priority="5" operator="equal">
      <formula>"土"</formula>
    </cfRule>
  </conditionalFormatting>
  <conditionalFormatting sqref="F11:AJ58">
    <cfRule type="expression" dxfId="1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4EAA1C4C-549E-47DF-A1E2-385F6A886225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2" id="{EE7A1DA7-8CF0-40E2-832C-CE5B2AB18815}">
            <xm:f>OR(F11&gt;'補紙（小売電気事業者指定型〔プラン２〕）'!$C$37/2,F11&lt;'補紙（小売電気事業者指定型〔プラン２〕）'!$D$25,NOT(MOD(F11,50)=0))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</row>
    <row r="2" spans="1:40" ht="20.100000000000001" customHeight="1" x14ac:dyDescent="0.15">
      <c r="A2" s="122"/>
      <c r="B2" s="212"/>
      <c r="C2" s="213"/>
      <c r="D2" s="213"/>
      <c r="E2" s="213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</row>
    <row r="3" spans="1:40" ht="20.100000000000001" customHeight="1" x14ac:dyDescent="0.15">
      <c r="A3" s="128"/>
      <c r="B3" s="129" t="s">
        <v>57</v>
      </c>
      <c r="C3" s="124"/>
      <c r="D3" s="124"/>
      <c r="E3" s="130"/>
      <c r="F3" s="131" t="str">
        <f>IF('補紙（小売電気事業者指定型〔プラン２〕）'!C38="未入力箇所あり","",'補紙（小売電気事業者指定型〔プラン２〕）'!C38/2)</f>
        <v/>
      </c>
      <c r="G3" s="132"/>
      <c r="H3" s="132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</row>
    <row r="4" spans="1:40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</row>
    <row r="5" spans="1:40" ht="20.100000000000001" customHeight="1" x14ac:dyDescent="0.15">
      <c r="A5" s="128"/>
      <c r="B5" s="129" t="s">
        <v>24</v>
      </c>
      <c r="C5" s="124"/>
      <c r="D5" s="124"/>
      <c r="E5" s="130"/>
      <c r="F5" s="140">
        <v>46023</v>
      </c>
      <c r="G5" s="141"/>
      <c r="H5" s="142" t="s">
        <v>0</v>
      </c>
      <c r="I5" s="143">
        <f>EDATE(F5,1)-1</f>
        <v>46053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46023</v>
      </c>
      <c r="G8" s="156">
        <f t="shared" ref="G8:AG8" si="0">F8+1</f>
        <v>46024</v>
      </c>
      <c r="H8" s="156">
        <f t="shared" si="0"/>
        <v>46025</v>
      </c>
      <c r="I8" s="156">
        <f t="shared" si="0"/>
        <v>46026</v>
      </c>
      <c r="J8" s="156">
        <f t="shared" si="0"/>
        <v>46027</v>
      </c>
      <c r="K8" s="156">
        <f t="shared" si="0"/>
        <v>46028</v>
      </c>
      <c r="L8" s="156">
        <f t="shared" si="0"/>
        <v>46029</v>
      </c>
      <c r="M8" s="156">
        <f t="shared" si="0"/>
        <v>46030</v>
      </c>
      <c r="N8" s="156">
        <f t="shared" si="0"/>
        <v>46031</v>
      </c>
      <c r="O8" s="156">
        <f t="shared" si="0"/>
        <v>46032</v>
      </c>
      <c r="P8" s="156">
        <f t="shared" si="0"/>
        <v>46033</v>
      </c>
      <c r="Q8" s="156">
        <f t="shared" si="0"/>
        <v>46034</v>
      </c>
      <c r="R8" s="156">
        <f t="shared" si="0"/>
        <v>46035</v>
      </c>
      <c r="S8" s="156">
        <f t="shared" si="0"/>
        <v>46036</v>
      </c>
      <c r="T8" s="156">
        <f t="shared" si="0"/>
        <v>46037</v>
      </c>
      <c r="U8" s="156">
        <f t="shared" si="0"/>
        <v>46038</v>
      </c>
      <c r="V8" s="156">
        <f t="shared" si="0"/>
        <v>46039</v>
      </c>
      <c r="W8" s="156">
        <f t="shared" si="0"/>
        <v>46040</v>
      </c>
      <c r="X8" s="156">
        <f t="shared" si="0"/>
        <v>46041</v>
      </c>
      <c r="Y8" s="156">
        <f t="shared" si="0"/>
        <v>46042</v>
      </c>
      <c r="Z8" s="156">
        <f t="shared" si="0"/>
        <v>46043</v>
      </c>
      <c r="AA8" s="156">
        <f t="shared" si="0"/>
        <v>46044</v>
      </c>
      <c r="AB8" s="156">
        <f t="shared" si="0"/>
        <v>46045</v>
      </c>
      <c r="AC8" s="156">
        <f t="shared" si="0"/>
        <v>46046</v>
      </c>
      <c r="AD8" s="156">
        <f t="shared" si="0"/>
        <v>46047</v>
      </c>
      <c r="AE8" s="156">
        <f t="shared" si="0"/>
        <v>46048</v>
      </c>
      <c r="AF8" s="156">
        <f t="shared" si="0"/>
        <v>46049</v>
      </c>
      <c r="AG8" s="156">
        <f t="shared" si="0"/>
        <v>46050</v>
      </c>
      <c r="AH8" s="156">
        <f>IF(AG8="-","-",IF(MONTH(F8)&lt;&gt;MONTH(AG8+1),"-",AG8+1))</f>
        <v>46051</v>
      </c>
      <c r="AI8" s="156">
        <f>IF(AH8="-","-",IF(MONTH(G8)&lt;&gt;MONTH(AH8+1),"-",AH8+1))</f>
        <v>46052</v>
      </c>
      <c r="AJ8" s="156">
        <f>IF(AI8="-","-",IF(MONTH(H8)&lt;&gt;MONTH(AI8+1),"-",AI8+1))</f>
        <v>46053</v>
      </c>
      <c r="AK8" s="8"/>
      <c r="AL8" s="8"/>
      <c r="AM8" s="8"/>
      <c r="AN8" s="8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木</v>
      </c>
      <c r="G9" s="160" t="str">
        <f t="shared" ref="G9:AJ9" si="1">TEXT(G8,"aaa")</f>
        <v>金</v>
      </c>
      <c r="H9" s="160" t="str">
        <f t="shared" si="1"/>
        <v>土</v>
      </c>
      <c r="I9" s="160" t="str">
        <f t="shared" si="1"/>
        <v>日</v>
      </c>
      <c r="J9" s="160" t="str">
        <f t="shared" si="1"/>
        <v>月</v>
      </c>
      <c r="K9" s="160" t="str">
        <f t="shared" si="1"/>
        <v>火</v>
      </c>
      <c r="L9" s="160" t="str">
        <f t="shared" si="1"/>
        <v>水</v>
      </c>
      <c r="M9" s="160" t="str">
        <f t="shared" si="1"/>
        <v>木</v>
      </c>
      <c r="N9" s="160" t="str">
        <f t="shared" si="1"/>
        <v>金</v>
      </c>
      <c r="O9" s="160" t="str">
        <f t="shared" si="1"/>
        <v>土</v>
      </c>
      <c r="P9" s="160" t="str">
        <f t="shared" si="1"/>
        <v>日</v>
      </c>
      <c r="Q9" s="160" t="str">
        <f t="shared" si="1"/>
        <v>月</v>
      </c>
      <c r="R9" s="160" t="str">
        <f t="shared" si="1"/>
        <v>火</v>
      </c>
      <c r="S9" s="160" t="str">
        <f t="shared" si="1"/>
        <v>水</v>
      </c>
      <c r="T9" s="160" t="str">
        <f t="shared" si="1"/>
        <v>木</v>
      </c>
      <c r="U9" s="160" t="str">
        <f t="shared" si="1"/>
        <v>金</v>
      </c>
      <c r="V9" s="160" t="str">
        <f t="shared" si="1"/>
        <v>土</v>
      </c>
      <c r="W9" s="160" t="str">
        <f t="shared" si="1"/>
        <v>日</v>
      </c>
      <c r="X9" s="160" t="str">
        <f t="shared" si="1"/>
        <v>月</v>
      </c>
      <c r="Y9" s="160" t="str">
        <f t="shared" si="1"/>
        <v>火</v>
      </c>
      <c r="Z9" s="160" t="str">
        <f t="shared" si="1"/>
        <v>水</v>
      </c>
      <c r="AA9" s="160" t="str">
        <f t="shared" si="1"/>
        <v>木</v>
      </c>
      <c r="AB9" s="160" t="str">
        <f t="shared" si="1"/>
        <v>金</v>
      </c>
      <c r="AC9" s="160" t="str">
        <f t="shared" si="1"/>
        <v>土</v>
      </c>
      <c r="AD9" s="160" t="str">
        <f t="shared" si="1"/>
        <v>日</v>
      </c>
      <c r="AE9" s="160" t="str">
        <f t="shared" si="1"/>
        <v>月</v>
      </c>
      <c r="AF9" s="160" t="str">
        <f t="shared" si="1"/>
        <v>火</v>
      </c>
      <c r="AG9" s="160" t="str">
        <f t="shared" si="1"/>
        <v>水</v>
      </c>
      <c r="AH9" s="160" t="str">
        <f t="shared" si="1"/>
        <v>木</v>
      </c>
      <c r="AI9" s="160" t="str">
        <f t="shared" si="1"/>
        <v>金</v>
      </c>
      <c r="AJ9" s="160" t="str">
        <f t="shared" si="1"/>
        <v>土</v>
      </c>
      <c r="AK9" s="8"/>
      <c r="AL9" s="8"/>
      <c r="AM9" s="8"/>
      <c r="AN9" s="8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206"/>
      <c r="AK11" s="8"/>
      <c r="AL11" s="8"/>
      <c r="AM11" s="8"/>
      <c r="AN11" s="8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207"/>
      <c r="AK12" s="8"/>
      <c r="AL12" s="8"/>
      <c r="AM12" s="8"/>
      <c r="AN12" s="8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207"/>
      <c r="AK13" s="8"/>
      <c r="AL13" s="8"/>
      <c r="AM13" s="8"/>
      <c r="AN13" s="8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207"/>
      <c r="AK14" s="8"/>
      <c r="AL14" s="8"/>
      <c r="AM14" s="8"/>
      <c r="AN14" s="8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207"/>
      <c r="AK15" s="8"/>
      <c r="AL15" s="8"/>
      <c r="AM15" s="8"/>
      <c r="AN15" s="8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207"/>
      <c r="AK16" s="8"/>
      <c r="AL16" s="8"/>
      <c r="AM16" s="8"/>
      <c r="AN16" s="8"/>
    </row>
    <row r="17" spans="1:40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207"/>
      <c r="AK17" s="8"/>
      <c r="AL17" s="8"/>
      <c r="AM17" s="8"/>
      <c r="AN17" s="8"/>
    </row>
    <row r="18" spans="1:40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207"/>
      <c r="AK18" s="8"/>
      <c r="AL18" s="8"/>
      <c r="AM18" s="8"/>
      <c r="AN18" s="8"/>
    </row>
    <row r="19" spans="1:40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208"/>
      <c r="AK19" s="8"/>
      <c r="AL19" s="8"/>
      <c r="AM19" s="8"/>
      <c r="AN19" s="8"/>
    </row>
    <row r="20" spans="1:40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207"/>
      <c r="AK20" s="8"/>
      <c r="AL20" s="8"/>
      <c r="AM20" s="8"/>
      <c r="AN20" s="8"/>
    </row>
    <row r="21" spans="1:40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207"/>
      <c r="AK21" s="8"/>
      <c r="AL21" s="8"/>
      <c r="AM21" s="8"/>
      <c r="AN21" s="8"/>
    </row>
    <row r="22" spans="1:40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209"/>
      <c r="AK22" s="8"/>
      <c r="AL22" s="8"/>
      <c r="AM22" s="8"/>
      <c r="AN22" s="8"/>
    </row>
    <row r="23" spans="1:40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206"/>
      <c r="AK23" s="8"/>
      <c r="AL23" s="8"/>
      <c r="AM23" s="8"/>
      <c r="AN23" s="8"/>
    </row>
    <row r="24" spans="1:40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207"/>
      <c r="AK24" s="8"/>
      <c r="AL24" s="8"/>
      <c r="AM24" s="8"/>
      <c r="AN24" s="8"/>
    </row>
    <row r="25" spans="1:40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207"/>
      <c r="AK25" s="8"/>
      <c r="AL25" s="8"/>
      <c r="AM25" s="8"/>
      <c r="AN25" s="8"/>
    </row>
    <row r="26" spans="1:40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208"/>
      <c r="AK26" s="8"/>
      <c r="AL26" s="8"/>
      <c r="AM26" s="8"/>
      <c r="AN26" s="8"/>
    </row>
    <row r="27" spans="1:40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207"/>
      <c r="AK27" s="8"/>
      <c r="AL27" s="8"/>
      <c r="AM27" s="8"/>
      <c r="AN27" s="8"/>
    </row>
    <row r="28" spans="1:40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207"/>
      <c r="AK28" s="8"/>
      <c r="AL28" s="8"/>
      <c r="AM28" s="8"/>
      <c r="AN28" s="8"/>
    </row>
    <row r="29" spans="1:40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207"/>
      <c r="AK29" s="8"/>
      <c r="AL29" s="8"/>
      <c r="AM29" s="8"/>
      <c r="AN29" s="8"/>
    </row>
    <row r="30" spans="1:40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207"/>
      <c r="AK30" s="8"/>
      <c r="AL30" s="8"/>
      <c r="AM30" s="8"/>
      <c r="AN30" s="8"/>
    </row>
    <row r="31" spans="1:40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207"/>
      <c r="AK31" s="8"/>
      <c r="AL31" s="8"/>
      <c r="AM31" s="8"/>
      <c r="AN31" s="8"/>
    </row>
    <row r="32" spans="1:40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207"/>
      <c r="AK32" s="8"/>
      <c r="AL32" s="8"/>
      <c r="AM32" s="8"/>
      <c r="AN32" s="8"/>
    </row>
    <row r="33" spans="1:40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207"/>
      <c r="AK33" s="8"/>
      <c r="AL33" s="8"/>
      <c r="AM33" s="8"/>
      <c r="AN33" s="8"/>
    </row>
    <row r="34" spans="1:40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209"/>
      <c r="AK34" s="8"/>
      <c r="AL34" s="8"/>
      <c r="AM34" s="8"/>
      <c r="AN34" s="8"/>
    </row>
    <row r="35" spans="1:40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206"/>
      <c r="AK35" s="8"/>
      <c r="AL35" s="8"/>
      <c r="AM35" s="8"/>
      <c r="AN35" s="8"/>
    </row>
    <row r="36" spans="1:40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207"/>
      <c r="AK36" s="8"/>
      <c r="AL36" s="8"/>
      <c r="AM36" s="8"/>
      <c r="AN36" s="8"/>
    </row>
    <row r="37" spans="1:40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207"/>
      <c r="AK37" s="8"/>
      <c r="AL37" s="8"/>
      <c r="AM37" s="8"/>
      <c r="AN37" s="8"/>
    </row>
    <row r="38" spans="1:40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207"/>
      <c r="AK38" s="8"/>
      <c r="AL38" s="8"/>
      <c r="AM38" s="8"/>
      <c r="AN38" s="8"/>
    </row>
    <row r="39" spans="1:40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207"/>
      <c r="AK39" s="8"/>
      <c r="AL39" s="8"/>
      <c r="AM39" s="8"/>
      <c r="AN39" s="8"/>
    </row>
    <row r="40" spans="1:40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207"/>
      <c r="AK40" s="8"/>
      <c r="AL40" s="8"/>
      <c r="AM40" s="8"/>
      <c r="AN40" s="8"/>
    </row>
    <row r="41" spans="1:40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207"/>
      <c r="AK41" s="8"/>
      <c r="AL41" s="8"/>
      <c r="AM41" s="8"/>
      <c r="AN41" s="8"/>
    </row>
    <row r="42" spans="1:40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207"/>
      <c r="AK42" s="8"/>
      <c r="AL42" s="8"/>
      <c r="AM42" s="8"/>
      <c r="AN42" s="8"/>
    </row>
    <row r="43" spans="1:40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207"/>
      <c r="AK43" s="8"/>
      <c r="AL43" s="8"/>
      <c r="AM43" s="8"/>
      <c r="AN43" s="8"/>
    </row>
    <row r="44" spans="1:40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207"/>
      <c r="AK44" s="8"/>
      <c r="AL44" s="8"/>
      <c r="AM44" s="8"/>
      <c r="AN44" s="8"/>
    </row>
    <row r="45" spans="1:40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207"/>
      <c r="AK45" s="8"/>
      <c r="AL45" s="8"/>
      <c r="AM45" s="8"/>
      <c r="AN45" s="8"/>
    </row>
    <row r="46" spans="1:40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209"/>
      <c r="AK46" s="8"/>
      <c r="AL46" s="8"/>
      <c r="AM46" s="8"/>
      <c r="AN46" s="8"/>
    </row>
    <row r="47" spans="1:40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208"/>
      <c r="AK47" s="8"/>
      <c r="AL47" s="8"/>
      <c r="AM47" s="8"/>
      <c r="AN47" s="8"/>
    </row>
    <row r="48" spans="1:40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207"/>
      <c r="AK48" s="8"/>
      <c r="AL48" s="8"/>
      <c r="AM48" s="8"/>
      <c r="AN48" s="8"/>
    </row>
    <row r="49" spans="1:40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207"/>
      <c r="AK49" s="8"/>
      <c r="AL49" s="8"/>
      <c r="AM49" s="8"/>
      <c r="AN49" s="8"/>
    </row>
    <row r="50" spans="1:40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207"/>
      <c r="AK50" s="8"/>
      <c r="AL50" s="8"/>
      <c r="AM50" s="8"/>
      <c r="AN50" s="8"/>
    </row>
    <row r="51" spans="1:40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207"/>
      <c r="AK51" s="8"/>
      <c r="AL51" s="8"/>
      <c r="AM51" s="8"/>
      <c r="AN51" s="8"/>
    </row>
    <row r="52" spans="1:40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207"/>
      <c r="AK52" s="8"/>
      <c r="AL52" s="8"/>
      <c r="AM52" s="8"/>
      <c r="AN52" s="8"/>
    </row>
    <row r="53" spans="1:40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207"/>
      <c r="AK53" s="8"/>
      <c r="AL53" s="8"/>
      <c r="AM53" s="8"/>
      <c r="AN53" s="8"/>
    </row>
    <row r="54" spans="1:40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207"/>
      <c r="AK54" s="8"/>
      <c r="AL54" s="8"/>
      <c r="AM54" s="8"/>
      <c r="AN54" s="8"/>
    </row>
    <row r="55" spans="1:40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208"/>
      <c r="AK55" s="8"/>
      <c r="AL55" s="8"/>
      <c r="AM55" s="8"/>
      <c r="AN55" s="8"/>
    </row>
    <row r="56" spans="1:40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207"/>
      <c r="AK56" s="8"/>
      <c r="AL56" s="8"/>
      <c r="AM56" s="8"/>
      <c r="AN56" s="8"/>
    </row>
    <row r="57" spans="1:40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207"/>
      <c r="AK57" s="8"/>
      <c r="AL57" s="8"/>
      <c r="AM57" s="8"/>
      <c r="AN57" s="8"/>
    </row>
    <row r="58" spans="1:40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209"/>
      <c r="AK58" s="8"/>
      <c r="AL58" s="8"/>
      <c r="AM58" s="8"/>
      <c r="AN58" s="8"/>
    </row>
    <row r="59" spans="1:40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</row>
    <row r="60" spans="1:40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</row>
    <row r="61" spans="1:40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</row>
    <row r="62" spans="1:40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</row>
    <row r="63" spans="1:40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</row>
    <row r="64" spans="1:40" s="3" customFormat="1" x14ac:dyDescent="0.15">
      <c r="A64" s="26"/>
      <c r="B64" s="8"/>
      <c r="C64" s="8"/>
      <c r="D64" s="8"/>
      <c r="E64" s="26"/>
      <c r="F64" s="26"/>
      <c r="G64" s="26"/>
      <c r="H64" s="26"/>
      <c r="I64" s="26"/>
      <c r="J64" s="26"/>
      <c r="K64" s="8"/>
      <c r="L64" s="26"/>
      <c r="M64" s="26"/>
      <c r="N64" s="26"/>
      <c r="O64" s="26"/>
      <c r="P64" s="26"/>
      <c r="Q64" s="26"/>
      <c r="R64" s="26"/>
      <c r="S64" s="26"/>
      <c r="T64" s="8"/>
      <c r="U64" s="26"/>
      <c r="V64" s="26"/>
      <c r="W64" s="26"/>
      <c r="X64" s="26"/>
      <c r="Y64" s="26"/>
      <c r="Z64" s="26"/>
      <c r="AA64" s="26"/>
      <c r="AB64" s="26"/>
      <c r="AC64" s="8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</row>
    <row r="65" spans="1:40" s="3" customFormat="1" x14ac:dyDescent="0.15">
      <c r="A65" s="26"/>
      <c r="B65" s="8"/>
      <c r="C65" s="8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</row>
    <row r="66" spans="1:40" s="3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1:40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40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40" s="3" customFormat="1" x14ac:dyDescent="0.15"/>
    <row r="70" spans="1:40" s="3" customFormat="1" x14ac:dyDescent="0.15"/>
    <row r="71" spans="1:40" s="3" customFormat="1" x14ac:dyDescent="0.15"/>
    <row r="72" spans="1:40" s="3" customFormat="1" x14ac:dyDescent="0.15"/>
    <row r="73" spans="1:40" s="3" customFormat="1" x14ac:dyDescent="0.15"/>
    <row r="74" spans="1:40" s="3" customFormat="1" x14ac:dyDescent="0.15"/>
    <row r="75" spans="1:40" s="3" customFormat="1" x14ac:dyDescent="0.15"/>
    <row r="76" spans="1:40" s="3" customFormat="1" x14ac:dyDescent="0.15"/>
    <row r="77" spans="1:40" s="3" customFormat="1" x14ac:dyDescent="0.15"/>
    <row r="78" spans="1:40" s="3" customFormat="1" x14ac:dyDescent="0.15"/>
    <row r="79" spans="1:40" s="3" customFormat="1" x14ac:dyDescent="0.15"/>
    <row r="80" spans="1:4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HAtFQ8JPmTvYrAf4XZ1zJgigDMYFnEOSDOgyUq8nKI5aeLpd4p2GlzLWcxXjRfY8BvAzR1rVooPfLKfNsTetVA==" saltValue="oc1U50x++g7qRA2rYjvHiw==" spinCount="100000" sheet="1" objects="1" scenarios="1"/>
  <phoneticPr fontId="2"/>
  <conditionalFormatting sqref="F9:AJ9">
    <cfRule type="cellIs" dxfId="14" priority="4" operator="equal">
      <formula>"日"</formula>
    </cfRule>
    <cfRule type="cellIs" dxfId="13" priority="5" operator="equal">
      <formula>"土"</formula>
    </cfRule>
  </conditionalFormatting>
  <conditionalFormatting sqref="F11:AJ58">
    <cfRule type="expression" dxfId="1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4C9D87D3-E75C-4C76-A493-DF22D8CEDDDB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3" id="{74C6CADC-7641-4CE1-98B6-22ECBC03C140}">
            <xm:f>OR(F11&gt;'補紙（小売電気事業者指定型〔プラン２〕）'!$C$38/2,F11&lt;'補紙（小売電気事業者指定型〔プラン２〕）'!$D$25,NOT(MOD(F11,50)=0))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</row>
    <row r="2" spans="1:40" ht="20.100000000000001" customHeight="1" x14ac:dyDescent="0.15">
      <c r="A2" s="122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</row>
    <row r="3" spans="1:40" ht="20.100000000000001" customHeight="1" x14ac:dyDescent="0.15">
      <c r="A3" s="128"/>
      <c r="B3" s="129" t="s">
        <v>57</v>
      </c>
      <c r="C3" s="124"/>
      <c r="D3" s="124"/>
      <c r="E3" s="130"/>
      <c r="F3" s="131" t="str">
        <f>IF('補紙（小売電気事業者指定型〔プラン２〕）'!C39="未入力箇所あり","",'補紙（小売電気事業者指定型〔プラン２〕）'!C39/2)</f>
        <v/>
      </c>
      <c r="G3" s="132"/>
      <c r="H3" s="132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</row>
    <row r="4" spans="1:40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</row>
    <row r="5" spans="1:40" ht="20.100000000000001" customHeight="1" x14ac:dyDescent="0.15">
      <c r="A5" s="128"/>
      <c r="B5" s="129" t="s">
        <v>24</v>
      </c>
      <c r="C5" s="124"/>
      <c r="D5" s="124"/>
      <c r="E5" s="130"/>
      <c r="F5" s="140">
        <v>46054</v>
      </c>
      <c r="G5" s="141"/>
      <c r="H5" s="142" t="s">
        <v>0</v>
      </c>
      <c r="I5" s="143">
        <f>EDATE(F5,1)-1</f>
        <v>46081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46054</v>
      </c>
      <c r="G8" s="156">
        <f t="shared" ref="G8:AG8" si="0">F8+1</f>
        <v>46055</v>
      </c>
      <c r="H8" s="156">
        <f t="shared" si="0"/>
        <v>46056</v>
      </c>
      <c r="I8" s="156">
        <f t="shared" si="0"/>
        <v>46057</v>
      </c>
      <c r="J8" s="156">
        <f t="shared" si="0"/>
        <v>46058</v>
      </c>
      <c r="K8" s="156">
        <f t="shared" si="0"/>
        <v>46059</v>
      </c>
      <c r="L8" s="156">
        <f t="shared" si="0"/>
        <v>46060</v>
      </c>
      <c r="M8" s="156">
        <f t="shared" si="0"/>
        <v>46061</v>
      </c>
      <c r="N8" s="156">
        <f t="shared" si="0"/>
        <v>46062</v>
      </c>
      <c r="O8" s="156">
        <f t="shared" si="0"/>
        <v>46063</v>
      </c>
      <c r="P8" s="156">
        <f t="shared" si="0"/>
        <v>46064</v>
      </c>
      <c r="Q8" s="156">
        <f t="shared" si="0"/>
        <v>46065</v>
      </c>
      <c r="R8" s="156">
        <f t="shared" si="0"/>
        <v>46066</v>
      </c>
      <c r="S8" s="156">
        <f t="shared" si="0"/>
        <v>46067</v>
      </c>
      <c r="T8" s="156">
        <f t="shared" si="0"/>
        <v>46068</v>
      </c>
      <c r="U8" s="156">
        <f t="shared" si="0"/>
        <v>46069</v>
      </c>
      <c r="V8" s="156">
        <f t="shared" si="0"/>
        <v>46070</v>
      </c>
      <c r="W8" s="156">
        <f t="shared" si="0"/>
        <v>46071</v>
      </c>
      <c r="X8" s="156">
        <f t="shared" si="0"/>
        <v>46072</v>
      </c>
      <c r="Y8" s="156">
        <f t="shared" si="0"/>
        <v>46073</v>
      </c>
      <c r="Z8" s="156">
        <f t="shared" si="0"/>
        <v>46074</v>
      </c>
      <c r="AA8" s="156">
        <f t="shared" si="0"/>
        <v>46075</v>
      </c>
      <c r="AB8" s="156">
        <f t="shared" si="0"/>
        <v>46076</v>
      </c>
      <c r="AC8" s="156">
        <f t="shared" si="0"/>
        <v>46077</v>
      </c>
      <c r="AD8" s="156">
        <f t="shared" si="0"/>
        <v>46078</v>
      </c>
      <c r="AE8" s="156">
        <f t="shared" si="0"/>
        <v>46079</v>
      </c>
      <c r="AF8" s="156">
        <f t="shared" si="0"/>
        <v>46080</v>
      </c>
      <c r="AG8" s="156">
        <f t="shared" si="0"/>
        <v>46081</v>
      </c>
      <c r="AH8" s="156" t="str">
        <f>IF(AG8="-","-",IF(MONTH(F8)&lt;&gt;MONTH(AG8+1),"-",AG8+1))</f>
        <v>-</v>
      </c>
      <c r="AI8" s="156" t="str">
        <f>IF(AH8="-","-",IF(MONTH(G8)&lt;&gt;MONTH(AH8+1),"-",AH8+1))</f>
        <v>-</v>
      </c>
      <c r="AJ8" s="156" t="str">
        <f>IF(AI8="-","-",IF(MONTH(H8)&lt;&gt;MONTH(AI8+1),"-",AI8+1))</f>
        <v>-</v>
      </c>
      <c r="AK8" s="8"/>
      <c r="AL8" s="8"/>
      <c r="AM8" s="8"/>
      <c r="AN8" s="8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日</v>
      </c>
      <c r="G9" s="160" t="str">
        <f t="shared" ref="G9:AJ9" si="1">TEXT(G8,"aaa")</f>
        <v>月</v>
      </c>
      <c r="H9" s="160" t="str">
        <f t="shared" si="1"/>
        <v>火</v>
      </c>
      <c r="I9" s="160" t="str">
        <f t="shared" si="1"/>
        <v>水</v>
      </c>
      <c r="J9" s="160" t="str">
        <f t="shared" si="1"/>
        <v>木</v>
      </c>
      <c r="K9" s="160" t="str">
        <f t="shared" si="1"/>
        <v>金</v>
      </c>
      <c r="L9" s="160" t="str">
        <f t="shared" si="1"/>
        <v>土</v>
      </c>
      <c r="M9" s="160" t="str">
        <f t="shared" si="1"/>
        <v>日</v>
      </c>
      <c r="N9" s="160" t="str">
        <f t="shared" si="1"/>
        <v>月</v>
      </c>
      <c r="O9" s="160" t="str">
        <f t="shared" si="1"/>
        <v>火</v>
      </c>
      <c r="P9" s="160" t="str">
        <f t="shared" si="1"/>
        <v>水</v>
      </c>
      <c r="Q9" s="160" t="str">
        <f t="shared" si="1"/>
        <v>木</v>
      </c>
      <c r="R9" s="160" t="str">
        <f t="shared" si="1"/>
        <v>金</v>
      </c>
      <c r="S9" s="160" t="str">
        <f t="shared" si="1"/>
        <v>土</v>
      </c>
      <c r="T9" s="160" t="str">
        <f t="shared" si="1"/>
        <v>日</v>
      </c>
      <c r="U9" s="160" t="str">
        <f t="shared" si="1"/>
        <v>月</v>
      </c>
      <c r="V9" s="160" t="str">
        <f t="shared" si="1"/>
        <v>火</v>
      </c>
      <c r="W9" s="160" t="str">
        <f t="shared" si="1"/>
        <v>水</v>
      </c>
      <c r="X9" s="160" t="str">
        <f t="shared" si="1"/>
        <v>木</v>
      </c>
      <c r="Y9" s="160" t="str">
        <f t="shared" si="1"/>
        <v>金</v>
      </c>
      <c r="Z9" s="160" t="str">
        <f t="shared" si="1"/>
        <v>土</v>
      </c>
      <c r="AA9" s="160" t="str">
        <f t="shared" si="1"/>
        <v>日</v>
      </c>
      <c r="AB9" s="160" t="str">
        <f t="shared" si="1"/>
        <v>月</v>
      </c>
      <c r="AC9" s="160" t="str">
        <f t="shared" si="1"/>
        <v>火</v>
      </c>
      <c r="AD9" s="160" t="str">
        <f t="shared" si="1"/>
        <v>水</v>
      </c>
      <c r="AE9" s="160" t="str">
        <f t="shared" si="1"/>
        <v>木</v>
      </c>
      <c r="AF9" s="160" t="str">
        <f t="shared" si="1"/>
        <v>金</v>
      </c>
      <c r="AG9" s="160" t="str">
        <f t="shared" si="1"/>
        <v>土</v>
      </c>
      <c r="AH9" s="160" t="str">
        <f t="shared" si="1"/>
        <v>-</v>
      </c>
      <c r="AI9" s="160" t="str">
        <f t="shared" si="1"/>
        <v>-</v>
      </c>
      <c r="AJ9" s="160" t="str">
        <f t="shared" si="1"/>
        <v>-</v>
      </c>
      <c r="AK9" s="8"/>
      <c r="AL9" s="8"/>
      <c r="AM9" s="8"/>
      <c r="AN9" s="8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8"/>
      <c r="AM10" s="8"/>
      <c r="AN10" s="8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215">
        <v>0</v>
      </c>
      <c r="AI11" s="216">
        <v>0</v>
      </c>
      <c r="AJ11" s="171">
        <v>0</v>
      </c>
      <c r="AK11" s="8"/>
      <c r="AL11" s="8"/>
      <c r="AM11" s="8"/>
      <c r="AN11" s="8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217">
        <v>0</v>
      </c>
      <c r="AI12" s="218">
        <v>0</v>
      </c>
      <c r="AJ12" s="172">
        <v>0</v>
      </c>
      <c r="AK12" s="8"/>
      <c r="AL12" s="8"/>
      <c r="AM12" s="8"/>
      <c r="AN12" s="8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217">
        <v>0</v>
      </c>
      <c r="AI13" s="218">
        <v>0</v>
      </c>
      <c r="AJ13" s="172">
        <v>0</v>
      </c>
      <c r="AK13" s="8"/>
      <c r="AL13" s="8"/>
      <c r="AM13" s="8"/>
      <c r="AN13" s="8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217">
        <v>0</v>
      </c>
      <c r="AI14" s="218">
        <v>0</v>
      </c>
      <c r="AJ14" s="172">
        <v>0</v>
      </c>
      <c r="AK14" s="8"/>
      <c r="AL14" s="8"/>
      <c r="AM14" s="8"/>
      <c r="AN14" s="8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217">
        <v>0</v>
      </c>
      <c r="AI15" s="218">
        <v>0</v>
      </c>
      <c r="AJ15" s="172">
        <v>0</v>
      </c>
      <c r="AK15" s="8"/>
      <c r="AL15" s="8"/>
      <c r="AM15" s="8"/>
      <c r="AN15" s="8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217">
        <v>0</v>
      </c>
      <c r="AI16" s="218">
        <v>0</v>
      </c>
      <c r="AJ16" s="172">
        <v>0</v>
      </c>
      <c r="AK16" s="8"/>
      <c r="AL16" s="8"/>
      <c r="AM16" s="8"/>
      <c r="AN16" s="8"/>
    </row>
    <row r="17" spans="1:40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217">
        <v>0</v>
      </c>
      <c r="AI17" s="218">
        <v>0</v>
      </c>
      <c r="AJ17" s="172">
        <v>0</v>
      </c>
      <c r="AK17" s="8"/>
      <c r="AL17" s="8"/>
      <c r="AM17" s="8"/>
      <c r="AN17" s="8"/>
    </row>
    <row r="18" spans="1:40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217">
        <v>0</v>
      </c>
      <c r="AI18" s="218">
        <v>0</v>
      </c>
      <c r="AJ18" s="172">
        <v>0</v>
      </c>
      <c r="AK18" s="8"/>
      <c r="AL18" s="8"/>
      <c r="AM18" s="8"/>
      <c r="AN18" s="8"/>
    </row>
    <row r="19" spans="1:40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219">
        <v>0</v>
      </c>
      <c r="AI19" s="220">
        <v>0</v>
      </c>
      <c r="AJ19" s="173">
        <v>0</v>
      </c>
      <c r="AK19" s="8"/>
      <c r="AL19" s="8"/>
      <c r="AM19" s="8"/>
      <c r="AN19" s="8"/>
    </row>
    <row r="20" spans="1:40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217">
        <v>0</v>
      </c>
      <c r="AI20" s="218">
        <v>0</v>
      </c>
      <c r="AJ20" s="172">
        <v>0</v>
      </c>
      <c r="AK20" s="8"/>
      <c r="AL20" s="8"/>
      <c r="AM20" s="8"/>
      <c r="AN20" s="8"/>
    </row>
    <row r="21" spans="1:40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217">
        <v>0</v>
      </c>
      <c r="AI21" s="218">
        <v>0</v>
      </c>
      <c r="AJ21" s="172">
        <v>0</v>
      </c>
      <c r="AK21" s="8"/>
      <c r="AL21" s="8"/>
      <c r="AM21" s="8"/>
      <c r="AN21" s="8"/>
    </row>
    <row r="22" spans="1:40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221">
        <v>0</v>
      </c>
      <c r="AI22" s="222">
        <v>0</v>
      </c>
      <c r="AJ22" s="174">
        <v>0</v>
      </c>
      <c r="AK22" s="8"/>
      <c r="AL22" s="8"/>
      <c r="AM22" s="8"/>
      <c r="AN22" s="8"/>
    </row>
    <row r="23" spans="1:40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215">
        <v>0</v>
      </c>
      <c r="AI23" s="216">
        <v>0</v>
      </c>
      <c r="AJ23" s="171">
        <v>0</v>
      </c>
      <c r="AK23" s="8"/>
      <c r="AL23" s="8"/>
      <c r="AM23" s="8"/>
      <c r="AN23" s="8"/>
    </row>
    <row r="24" spans="1:40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217">
        <v>0</v>
      </c>
      <c r="AI24" s="218">
        <v>0</v>
      </c>
      <c r="AJ24" s="172">
        <v>0</v>
      </c>
      <c r="AK24" s="8"/>
      <c r="AL24" s="8"/>
      <c r="AM24" s="8"/>
      <c r="AN24" s="8"/>
    </row>
    <row r="25" spans="1:40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217">
        <v>0</v>
      </c>
      <c r="AI25" s="218">
        <v>0</v>
      </c>
      <c r="AJ25" s="172">
        <v>0</v>
      </c>
      <c r="AK25" s="8"/>
      <c r="AL25" s="8"/>
      <c r="AM25" s="8"/>
      <c r="AN25" s="8"/>
    </row>
    <row r="26" spans="1:40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219">
        <v>0</v>
      </c>
      <c r="AI26" s="220">
        <v>0</v>
      </c>
      <c r="AJ26" s="173">
        <v>0</v>
      </c>
      <c r="AK26" s="8"/>
      <c r="AL26" s="8"/>
      <c r="AM26" s="8"/>
      <c r="AN26" s="8"/>
    </row>
    <row r="27" spans="1:40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217">
        <v>0</v>
      </c>
      <c r="AI27" s="218">
        <v>0</v>
      </c>
      <c r="AJ27" s="172">
        <v>0</v>
      </c>
      <c r="AK27" s="8"/>
      <c r="AL27" s="8"/>
      <c r="AM27" s="8"/>
      <c r="AN27" s="8"/>
    </row>
    <row r="28" spans="1:40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217">
        <v>0</v>
      </c>
      <c r="AI28" s="218">
        <v>0</v>
      </c>
      <c r="AJ28" s="172">
        <v>0</v>
      </c>
      <c r="AK28" s="8"/>
      <c r="AL28" s="8"/>
      <c r="AM28" s="8"/>
      <c r="AN28" s="8"/>
    </row>
    <row r="29" spans="1:40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217">
        <v>0</v>
      </c>
      <c r="AI29" s="218">
        <v>0</v>
      </c>
      <c r="AJ29" s="172">
        <v>0</v>
      </c>
      <c r="AK29" s="8"/>
      <c r="AL29" s="8"/>
      <c r="AM29" s="8"/>
      <c r="AN29" s="8"/>
    </row>
    <row r="30" spans="1:40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217">
        <v>0</v>
      </c>
      <c r="AI30" s="218">
        <v>0</v>
      </c>
      <c r="AJ30" s="172">
        <v>0</v>
      </c>
      <c r="AK30" s="8"/>
      <c r="AL30" s="8"/>
      <c r="AM30" s="8"/>
      <c r="AN30" s="8"/>
    </row>
    <row r="31" spans="1:40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217">
        <v>0</v>
      </c>
      <c r="AI31" s="218">
        <v>0</v>
      </c>
      <c r="AJ31" s="172">
        <v>0</v>
      </c>
      <c r="AK31" s="8"/>
      <c r="AL31" s="8"/>
      <c r="AM31" s="8"/>
      <c r="AN31" s="8"/>
    </row>
    <row r="32" spans="1:40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217">
        <v>0</v>
      </c>
      <c r="AI32" s="218">
        <v>0</v>
      </c>
      <c r="AJ32" s="172">
        <v>0</v>
      </c>
      <c r="AK32" s="8"/>
      <c r="AL32" s="8"/>
      <c r="AM32" s="8"/>
      <c r="AN32" s="8"/>
    </row>
    <row r="33" spans="1:40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217">
        <v>0</v>
      </c>
      <c r="AI33" s="218">
        <v>0</v>
      </c>
      <c r="AJ33" s="172">
        <v>0</v>
      </c>
      <c r="AK33" s="8"/>
      <c r="AL33" s="8"/>
      <c r="AM33" s="8"/>
      <c r="AN33" s="8"/>
    </row>
    <row r="34" spans="1:40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221">
        <v>0</v>
      </c>
      <c r="AI34" s="222">
        <v>0</v>
      </c>
      <c r="AJ34" s="174">
        <v>0</v>
      </c>
      <c r="AK34" s="8"/>
      <c r="AL34" s="8"/>
      <c r="AM34" s="8"/>
      <c r="AN34" s="8"/>
    </row>
    <row r="35" spans="1:40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215">
        <v>0</v>
      </c>
      <c r="AI35" s="216">
        <v>0</v>
      </c>
      <c r="AJ35" s="171">
        <v>0</v>
      </c>
      <c r="AK35" s="8"/>
      <c r="AL35" s="8"/>
      <c r="AM35" s="8"/>
      <c r="AN35" s="8"/>
    </row>
    <row r="36" spans="1:40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217">
        <v>0</v>
      </c>
      <c r="AI36" s="218">
        <v>0</v>
      </c>
      <c r="AJ36" s="172">
        <v>0</v>
      </c>
      <c r="AK36" s="8"/>
      <c r="AL36" s="8"/>
      <c r="AM36" s="8"/>
      <c r="AN36" s="8"/>
    </row>
    <row r="37" spans="1:40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217">
        <v>0</v>
      </c>
      <c r="AI37" s="218">
        <v>0</v>
      </c>
      <c r="AJ37" s="172">
        <v>0</v>
      </c>
      <c r="AK37" s="8"/>
      <c r="AL37" s="8"/>
      <c r="AM37" s="8"/>
      <c r="AN37" s="8"/>
    </row>
    <row r="38" spans="1:40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217">
        <v>0</v>
      </c>
      <c r="AI38" s="218">
        <v>0</v>
      </c>
      <c r="AJ38" s="172">
        <v>0</v>
      </c>
      <c r="AK38" s="8"/>
      <c r="AL38" s="8"/>
      <c r="AM38" s="8"/>
      <c r="AN38" s="8"/>
    </row>
    <row r="39" spans="1:40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217">
        <v>0</v>
      </c>
      <c r="AI39" s="218">
        <v>0</v>
      </c>
      <c r="AJ39" s="172">
        <v>0</v>
      </c>
      <c r="AK39" s="8"/>
      <c r="AL39" s="8"/>
      <c r="AM39" s="8"/>
      <c r="AN39" s="8"/>
    </row>
    <row r="40" spans="1:40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217">
        <v>0</v>
      </c>
      <c r="AI40" s="218">
        <v>0</v>
      </c>
      <c r="AJ40" s="172">
        <v>0</v>
      </c>
      <c r="AK40" s="8"/>
      <c r="AL40" s="8"/>
      <c r="AM40" s="8"/>
      <c r="AN40" s="8"/>
    </row>
    <row r="41" spans="1:40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217">
        <v>0</v>
      </c>
      <c r="AI41" s="218">
        <v>0</v>
      </c>
      <c r="AJ41" s="172">
        <v>0</v>
      </c>
      <c r="AK41" s="8"/>
      <c r="AL41" s="8"/>
      <c r="AM41" s="8"/>
      <c r="AN41" s="8"/>
    </row>
    <row r="42" spans="1:40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217">
        <v>0</v>
      </c>
      <c r="AI42" s="218">
        <v>0</v>
      </c>
      <c r="AJ42" s="172">
        <v>0</v>
      </c>
      <c r="AK42" s="8"/>
      <c r="AL42" s="8"/>
      <c r="AM42" s="8"/>
      <c r="AN42" s="8"/>
    </row>
    <row r="43" spans="1:40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217">
        <v>0</v>
      </c>
      <c r="AI43" s="218">
        <v>0</v>
      </c>
      <c r="AJ43" s="172">
        <v>0</v>
      </c>
      <c r="AK43" s="8"/>
      <c r="AL43" s="8"/>
      <c r="AM43" s="8"/>
      <c r="AN43" s="8"/>
    </row>
    <row r="44" spans="1:40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217">
        <v>0</v>
      </c>
      <c r="AI44" s="218">
        <v>0</v>
      </c>
      <c r="AJ44" s="172">
        <v>0</v>
      </c>
      <c r="AK44" s="8"/>
      <c r="AL44" s="8"/>
      <c r="AM44" s="8"/>
      <c r="AN44" s="8"/>
    </row>
    <row r="45" spans="1:40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217">
        <v>0</v>
      </c>
      <c r="AI45" s="218">
        <v>0</v>
      </c>
      <c r="AJ45" s="172">
        <v>0</v>
      </c>
      <c r="AK45" s="8"/>
      <c r="AL45" s="8"/>
      <c r="AM45" s="8"/>
      <c r="AN45" s="8"/>
    </row>
    <row r="46" spans="1:40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221">
        <v>0</v>
      </c>
      <c r="AI46" s="222">
        <v>0</v>
      </c>
      <c r="AJ46" s="174">
        <v>0</v>
      </c>
      <c r="AK46" s="8"/>
      <c r="AL46" s="8"/>
      <c r="AM46" s="8"/>
      <c r="AN46" s="8"/>
    </row>
    <row r="47" spans="1:40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219">
        <v>0</v>
      </c>
      <c r="AI47" s="220">
        <v>0</v>
      </c>
      <c r="AJ47" s="173">
        <v>0</v>
      </c>
      <c r="AK47" s="8"/>
      <c r="AL47" s="8"/>
      <c r="AM47" s="8"/>
      <c r="AN47" s="8"/>
    </row>
    <row r="48" spans="1:40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217">
        <v>0</v>
      </c>
      <c r="AI48" s="218">
        <v>0</v>
      </c>
      <c r="AJ48" s="172">
        <v>0</v>
      </c>
      <c r="AK48" s="8"/>
      <c r="AL48" s="8"/>
      <c r="AM48" s="8"/>
      <c r="AN48" s="8"/>
    </row>
    <row r="49" spans="1:40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217">
        <v>0</v>
      </c>
      <c r="AI49" s="218">
        <v>0</v>
      </c>
      <c r="AJ49" s="172">
        <v>0</v>
      </c>
      <c r="AK49" s="8"/>
      <c r="AL49" s="8"/>
      <c r="AM49" s="8"/>
      <c r="AN49" s="8"/>
    </row>
    <row r="50" spans="1:40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217">
        <v>0</v>
      </c>
      <c r="AI50" s="218">
        <v>0</v>
      </c>
      <c r="AJ50" s="172">
        <v>0</v>
      </c>
      <c r="AK50" s="8"/>
      <c r="AL50" s="8"/>
      <c r="AM50" s="8"/>
      <c r="AN50" s="8"/>
    </row>
    <row r="51" spans="1:40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217">
        <v>0</v>
      </c>
      <c r="AI51" s="218">
        <v>0</v>
      </c>
      <c r="AJ51" s="172">
        <v>0</v>
      </c>
      <c r="AK51" s="8"/>
      <c r="AL51" s="8"/>
      <c r="AM51" s="8"/>
      <c r="AN51" s="8"/>
    </row>
    <row r="52" spans="1:40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217">
        <v>0</v>
      </c>
      <c r="AI52" s="218">
        <v>0</v>
      </c>
      <c r="AJ52" s="172">
        <v>0</v>
      </c>
      <c r="AK52" s="8"/>
      <c r="AL52" s="8"/>
      <c r="AM52" s="8"/>
      <c r="AN52" s="8"/>
    </row>
    <row r="53" spans="1:40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217">
        <v>0</v>
      </c>
      <c r="AI53" s="218">
        <v>0</v>
      </c>
      <c r="AJ53" s="172">
        <v>0</v>
      </c>
      <c r="AK53" s="8"/>
      <c r="AL53" s="8"/>
      <c r="AM53" s="8"/>
      <c r="AN53" s="8"/>
    </row>
    <row r="54" spans="1:40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217">
        <v>0</v>
      </c>
      <c r="AI54" s="218">
        <v>0</v>
      </c>
      <c r="AJ54" s="172">
        <v>0</v>
      </c>
      <c r="AK54" s="8"/>
      <c r="AL54" s="8"/>
      <c r="AM54" s="8"/>
      <c r="AN54" s="8"/>
    </row>
    <row r="55" spans="1:40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219">
        <v>0</v>
      </c>
      <c r="AI55" s="220">
        <v>0</v>
      </c>
      <c r="AJ55" s="173">
        <v>0</v>
      </c>
      <c r="AK55" s="8"/>
      <c r="AL55" s="8"/>
      <c r="AM55" s="8"/>
      <c r="AN55" s="8"/>
    </row>
    <row r="56" spans="1:40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217">
        <v>0</v>
      </c>
      <c r="AI56" s="218">
        <v>0</v>
      </c>
      <c r="AJ56" s="172">
        <v>0</v>
      </c>
      <c r="AK56" s="8"/>
      <c r="AL56" s="8"/>
      <c r="AM56" s="8"/>
      <c r="AN56" s="8"/>
    </row>
    <row r="57" spans="1:40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217">
        <v>0</v>
      </c>
      <c r="AI57" s="218">
        <v>0</v>
      </c>
      <c r="AJ57" s="172">
        <v>0</v>
      </c>
      <c r="AK57" s="8"/>
      <c r="AL57" s="8"/>
      <c r="AM57" s="8"/>
      <c r="AN57" s="8"/>
    </row>
    <row r="58" spans="1:40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221">
        <v>0</v>
      </c>
      <c r="AI58" s="222">
        <v>0</v>
      </c>
      <c r="AJ58" s="174">
        <v>0</v>
      </c>
      <c r="AK58" s="8"/>
      <c r="AL58" s="8"/>
      <c r="AM58" s="8"/>
      <c r="AN58" s="8"/>
    </row>
    <row r="59" spans="1:40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</row>
    <row r="60" spans="1:40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</row>
    <row r="61" spans="1:40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</row>
    <row r="62" spans="1:40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</row>
    <row r="63" spans="1:40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</row>
    <row r="64" spans="1:40" s="3" customFormat="1" x14ac:dyDescent="0.15">
      <c r="A64" s="26"/>
      <c r="B64" s="8"/>
      <c r="C64" s="8"/>
      <c r="D64" s="8"/>
      <c r="E64" s="26"/>
      <c r="F64" s="26"/>
      <c r="G64" s="26"/>
      <c r="H64" s="26"/>
      <c r="I64" s="26"/>
      <c r="J64" s="26"/>
      <c r="K64" s="8"/>
      <c r="L64" s="26"/>
      <c r="M64" s="26"/>
      <c r="N64" s="26"/>
      <c r="O64" s="26"/>
      <c r="P64" s="26"/>
      <c r="Q64" s="26"/>
      <c r="R64" s="26"/>
      <c r="S64" s="26"/>
      <c r="T64" s="8"/>
      <c r="U64" s="26"/>
      <c r="V64" s="26"/>
      <c r="W64" s="26"/>
      <c r="X64" s="26"/>
      <c r="Y64" s="26"/>
      <c r="Z64" s="26"/>
      <c r="AA64" s="26"/>
      <c r="AB64" s="26"/>
      <c r="AC64" s="8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</row>
    <row r="65" spans="1:40" s="3" customFormat="1" x14ac:dyDescent="0.15">
      <c r="A65" s="26"/>
      <c r="B65" s="8"/>
      <c r="C65" s="8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</row>
    <row r="66" spans="1:40" s="3" customFormat="1" x14ac:dyDescent="0.15">
      <c r="A66" s="26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26"/>
      <c r="N66" s="26"/>
      <c r="O66" s="26"/>
      <c r="P66" s="26"/>
      <c r="Q66" s="26"/>
      <c r="R66" s="26"/>
      <c r="S66" s="26"/>
      <c r="T66" s="8"/>
      <c r="U66" s="8"/>
      <c r="V66" s="26"/>
      <c r="W66" s="26"/>
      <c r="X66" s="26"/>
      <c r="Y66" s="26"/>
      <c r="Z66" s="26"/>
      <c r="AA66" s="26"/>
      <c r="AB66" s="26"/>
      <c r="AC66" s="8"/>
      <c r="AD66" s="8"/>
      <c r="AE66" s="26"/>
      <c r="AF66" s="26"/>
      <c r="AG66" s="26"/>
      <c r="AH66" s="26"/>
      <c r="AI66" s="26"/>
      <c r="AJ66" s="26"/>
      <c r="AK66" s="26"/>
      <c r="AL66" s="26"/>
      <c r="AM66" s="26"/>
      <c r="AN66" s="26"/>
    </row>
    <row r="67" spans="1:40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40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40" s="3" customFormat="1" x14ac:dyDescent="0.15"/>
    <row r="70" spans="1:40" s="3" customFormat="1" x14ac:dyDescent="0.15"/>
    <row r="71" spans="1:40" s="3" customFormat="1" x14ac:dyDescent="0.15"/>
    <row r="72" spans="1:40" s="3" customFormat="1" x14ac:dyDescent="0.15"/>
    <row r="73" spans="1:40" s="3" customFormat="1" x14ac:dyDescent="0.15"/>
    <row r="74" spans="1:40" s="3" customFormat="1" x14ac:dyDescent="0.15"/>
    <row r="75" spans="1:40" s="3" customFormat="1" x14ac:dyDescent="0.15"/>
    <row r="76" spans="1:40" s="3" customFormat="1" x14ac:dyDescent="0.15"/>
    <row r="77" spans="1:40" s="3" customFormat="1" x14ac:dyDescent="0.15"/>
    <row r="78" spans="1:40" s="3" customFormat="1" x14ac:dyDescent="0.15"/>
    <row r="79" spans="1:40" s="3" customFormat="1" x14ac:dyDescent="0.15"/>
    <row r="80" spans="1:4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w7Mz9ottInO4mdzCdSRRVfr4TZNntdT1j3+TU0Fxpj4DxGTPWNmx1XEDc3YbTzi6Bo/jqNwBFEWjeFlRPS3r+Q==" saltValue="icpjd9H3qoa+o1aZLXRi1Q==" spinCount="100000" sheet="1" objects="1" scenarios="1"/>
  <phoneticPr fontId="2"/>
  <conditionalFormatting sqref="F9:AJ9">
    <cfRule type="cellIs" dxfId="9" priority="4" operator="equal">
      <formula>"日"</formula>
    </cfRule>
    <cfRule type="cellIs" dxfId="8" priority="5" operator="equal">
      <formula>"土"</formula>
    </cfRule>
  </conditionalFormatting>
  <conditionalFormatting sqref="F11:AG58">
    <cfRule type="expression" dxfId="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3E60B8A0-46C4-4172-8AA0-F94F59485B41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4" id="{D52BAEAB-ED6E-4134-AF6E-A12AF7E0B7A9}">
            <xm:f>OR(F11&gt;'補紙（小売電気事業者指定型〔プラン２〕）'!$C$39/2,F11&lt;'補紙（小売電気事業者指定型〔プラン２〕）'!$D$25,NOT(MOD(F11,50)=0))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F11:AG58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83"/>
  <sheetViews>
    <sheetView view="pageBreakPreview" zoomScale="70" zoomScaleNormal="70" zoomScaleSheetLayoutView="70" workbookViewId="0">
      <selection activeCell="F11" sqref="F11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37" width="9" style="1"/>
    <col min="38" max="38" width="12" style="1" hidden="1" customWidth="1"/>
    <col min="39" max="39" width="0" style="1" hidden="1" customWidth="1"/>
    <col min="40" max="16384" width="9" style="1"/>
  </cols>
  <sheetData>
    <row r="1" spans="1:42" ht="9.75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</row>
    <row r="2" spans="1:42" ht="20.100000000000001" customHeight="1" x14ac:dyDescent="0.15">
      <c r="A2" s="122"/>
      <c r="B2" s="212"/>
      <c r="C2" s="213"/>
      <c r="D2" s="213"/>
      <c r="E2" s="213"/>
      <c r="F2" s="125"/>
      <c r="G2" s="125"/>
      <c r="H2" s="125"/>
      <c r="I2" s="126"/>
      <c r="J2" s="126"/>
      <c r="K2" s="126"/>
      <c r="L2" s="8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8"/>
      <c r="AB2" s="8"/>
      <c r="AC2" s="8"/>
      <c r="AD2" s="8"/>
      <c r="AE2" s="128"/>
      <c r="AF2" s="128"/>
      <c r="AG2" s="128"/>
      <c r="AH2" s="128"/>
      <c r="AI2" s="128"/>
      <c r="AJ2" s="128"/>
      <c r="AK2" s="8"/>
      <c r="AL2" s="8"/>
      <c r="AM2" s="8"/>
      <c r="AN2" s="8"/>
      <c r="AO2" s="8"/>
      <c r="AP2" s="8"/>
    </row>
    <row r="3" spans="1:42" ht="20.100000000000001" customHeight="1" x14ac:dyDescent="0.15">
      <c r="A3" s="128"/>
      <c r="B3" s="129" t="s">
        <v>57</v>
      </c>
      <c r="C3" s="124"/>
      <c r="D3" s="124"/>
      <c r="E3" s="130"/>
      <c r="F3" s="136" t="str">
        <f>IF('補紙（小売電気事業者指定型〔プラン２〕）'!C40="未入力箇所あり","",'補紙（小売電気事業者指定型〔プラン２〕）'!C40/2)</f>
        <v/>
      </c>
      <c r="G3" s="132"/>
      <c r="H3" s="132"/>
      <c r="I3" s="124"/>
      <c r="J3" s="133" t="s">
        <v>49</v>
      </c>
      <c r="K3" s="134"/>
      <c r="L3" s="8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8"/>
      <c r="AB3" s="8"/>
      <c r="AC3" s="8"/>
      <c r="AD3" s="8"/>
      <c r="AE3" s="128"/>
      <c r="AF3" s="128"/>
      <c r="AG3" s="128"/>
      <c r="AH3" s="128"/>
      <c r="AI3" s="128"/>
      <c r="AJ3" s="128"/>
      <c r="AK3" s="8"/>
      <c r="AL3" s="8"/>
      <c r="AM3" s="8"/>
      <c r="AN3" s="8"/>
      <c r="AO3" s="8"/>
      <c r="AP3" s="8"/>
    </row>
    <row r="4" spans="1:42" ht="20.100000000000001" customHeight="1" x14ac:dyDescent="0.15">
      <c r="A4" s="128"/>
      <c r="B4" s="129" t="s">
        <v>58</v>
      </c>
      <c r="C4" s="124"/>
      <c r="D4" s="124"/>
      <c r="E4" s="130"/>
      <c r="F4" s="135" t="str">
        <f>IF('補紙（小売電気事業者指定型〔プラン２〕）'!D25="自動算出","",'補紙（小売電気事業者指定型〔プラン２〕）'!D25)</f>
        <v/>
      </c>
      <c r="G4" s="136"/>
      <c r="H4" s="137"/>
      <c r="I4" s="138"/>
      <c r="J4" s="139" t="s">
        <v>49</v>
      </c>
      <c r="K4" s="134"/>
      <c r="L4" s="8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8"/>
      <c r="AB4" s="8"/>
      <c r="AC4" s="8"/>
      <c r="AD4" s="8"/>
      <c r="AE4" s="128"/>
      <c r="AF4" s="128"/>
      <c r="AG4" s="128"/>
      <c r="AH4" s="128"/>
      <c r="AI4" s="128"/>
      <c r="AJ4" s="128"/>
      <c r="AK4" s="8"/>
      <c r="AL4" s="8"/>
      <c r="AM4" s="8"/>
      <c r="AN4" s="8"/>
      <c r="AO4" s="8"/>
      <c r="AP4" s="8"/>
    </row>
    <row r="5" spans="1:42" ht="20.100000000000001" customHeight="1" x14ac:dyDescent="0.15">
      <c r="A5" s="128"/>
      <c r="B5" s="129" t="s">
        <v>24</v>
      </c>
      <c r="C5" s="124"/>
      <c r="D5" s="124"/>
      <c r="E5" s="130"/>
      <c r="F5" s="140">
        <v>46082</v>
      </c>
      <c r="G5" s="141"/>
      <c r="H5" s="142" t="s">
        <v>0</v>
      </c>
      <c r="I5" s="143">
        <f>EDATE(F5,1)-1</f>
        <v>46112</v>
      </c>
      <c r="J5" s="144"/>
      <c r="K5" s="145"/>
      <c r="L5" s="8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8"/>
      <c r="AB5" s="8"/>
      <c r="AC5" s="8"/>
      <c r="AD5" s="8"/>
      <c r="AE5" s="128"/>
      <c r="AF5" s="128"/>
      <c r="AG5" s="8"/>
      <c r="AH5" s="128"/>
      <c r="AI5" s="128"/>
      <c r="AJ5" s="128"/>
      <c r="AK5" s="8"/>
      <c r="AL5" s="8"/>
      <c r="AM5" s="8"/>
      <c r="AN5" s="8"/>
      <c r="AO5" s="8"/>
      <c r="AP5" s="8"/>
    </row>
    <row r="6" spans="1:42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23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8"/>
      <c r="AL6" s="8"/>
      <c r="AM6" s="8"/>
      <c r="AN6" s="8"/>
      <c r="AO6" s="8"/>
      <c r="AP6" s="8"/>
    </row>
    <row r="7" spans="1:42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8"/>
      <c r="AL7" s="8"/>
      <c r="AM7" s="8"/>
      <c r="AN7" s="8"/>
      <c r="AO7" s="8"/>
      <c r="AP7" s="8"/>
    </row>
    <row r="8" spans="1:42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46082</v>
      </c>
      <c r="G8" s="156">
        <f t="shared" ref="G8:AG8" si="0">F8+1</f>
        <v>46083</v>
      </c>
      <c r="H8" s="156">
        <f t="shared" si="0"/>
        <v>46084</v>
      </c>
      <c r="I8" s="156">
        <f t="shared" si="0"/>
        <v>46085</v>
      </c>
      <c r="J8" s="156">
        <f t="shared" si="0"/>
        <v>46086</v>
      </c>
      <c r="K8" s="156">
        <f t="shared" si="0"/>
        <v>46087</v>
      </c>
      <c r="L8" s="156">
        <f t="shared" si="0"/>
        <v>46088</v>
      </c>
      <c r="M8" s="156">
        <f t="shared" si="0"/>
        <v>46089</v>
      </c>
      <c r="N8" s="156">
        <f t="shared" si="0"/>
        <v>46090</v>
      </c>
      <c r="O8" s="156">
        <f t="shared" si="0"/>
        <v>46091</v>
      </c>
      <c r="P8" s="156">
        <f t="shared" si="0"/>
        <v>46092</v>
      </c>
      <c r="Q8" s="156">
        <f t="shared" si="0"/>
        <v>46093</v>
      </c>
      <c r="R8" s="156">
        <f t="shared" si="0"/>
        <v>46094</v>
      </c>
      <c r="S8" s="156">
        <f t="shared" si="0"/>
        <v>46095</v>
      </c>
      <c r="T8" s="156">
        <f t="shared" si="0"/>
        <v>46096</v>
      </c>
      <c r="U8" s="156">
        <f t="shared" si="0"/>
        <v>46097</v>
      </c>
      <c r="V8" s="156">
        <f t="shared" si="0"/>
        <v>46098</v>
      </c>
      <c r="W8" s="156">
        <f t="shared" si="0"/>
        <v>46099</v>
      </c>
      <c r="X8" s="156">
        <f t="shared" si="0"/>
        <v>46100</v>
      </c>
      <c r="Y8" s="156">
        <f t="shared" si="0"/>
        <v>46101</v>
      </c>
      <c r="Z8" s="156">
        <f t="shared" si="0"/>
        <v>46102</v>
      </c>
      <c r="AA8" s="156">
        <f t="shared" si="0"/>
        <v>46103</v>
      </c>
      <c r="AB8" s="156">
        <f t="shared" si="0"/>
        <v>46104</v>
      </c>
      <c r="AC8" s="156">
        <f t="shared" si="0"/>
        <v>46105</v>
      </c>
      <c r="AD8" s="156">
        <f t="shared" si="0"/>
        <v>46106</v>
      </c>
      <c r="AE8" s="156">
        <f t="shared" si="0"/>
        <v>46107</v>
      </c>
      <c r="AF8" s="156">
        <f t="shared" si="0"/>
        <v>46108</v>
      </c>
      <c r="AG8" s="156">
        <f t="shared" si="0"/>
        <v>46109</v>
      </c>
      <c r="AH8" s="156">
        <f>IF(AG8="-","-",IF(MONTH(F8)&lt;&gt;MONTH(AG8+1),"-",AG8+1))</f>
        <v>46110</v>
      </c>
      <c r="AI8" s="156">
        <f>IF(AH8="-","-",IF(MONTH(G8)&lt;&gt;MONTH(AH8+1),"-",AH8+1))</f>
        <v>46111</v>
      </c>
      <c r="AJ8" s="156">
        <f>IF(AI8="-","-",IF(MONTH(H8)&lt;&gt;MONTH(AI8+1),"-",AI8+1))</f>
        <v>46112</v>
      </c>
      <c r="AK8" s="8"/>
      <c r="AL8" s="85" t="s">
        <v>29</v>
      </c>
      <c r="AM8" s="85" t="s">
        <v>30</v>
      </c>
      <c r="AN8" s="8"/>
      <c r="AO8" s="8"/>
      <c r="AP8" s="8"/>
    </row>
    <row r="9" spans="1:42" x14ac:dyDescent="0.15">
      <c r="A9" s="128"/>
      <c r="B9" s="157"/>
      <c r="C9" s="158"/>
      <c r="D9" s="158"/>
      <c r="E9" s="159" t="s">
        <v>6</v>
      </c>
      <c r="F9" s="160" t="str">
        <f>TEXT(F8,"aaa")</f>
        <v>日</v>
      </c>
      <c r="G9" s="160" t="str">
        <f t="shared" ref="G9:AJ9" si="1">TEXT(G8,"aaa")</f>
        <v>月</v>
      </c>
      <c r="H9" s="160" t="str">
        <f t="shared" si="1"/>
        <v>火</v>
      </c>
      <c r="I9" s="160" t="str">
        <f t="shared" si="1"/>
        <v>水</v>
      </c>
      <c r="J9" s="160" t="str">
        <f t="shared" si="1"/>
        <v>木</v>
      </c>
      <c r="K9" s="160" t="str">
        <f t="shared" si="1"/>
        <v>金</v>
      </c>
      <c r="L9" s="160" t="str">
        <f t="shared" si="1"/>
        <v>土</v>
      </c>
      <c r="M9" s="160" t="str">
        <f t="shared" si="1"/>
        <v>日</v>
      </c>
      <c r="N9" s="160" t="str">
        <f t="shared" si="1"/>
        <v>月</v>
      </c>
      <c r="O9" s="160" t="str">
        <f t="shared" si="1"/>
        <v>火</v>
      </c>
      <c r="P9" s="160" t="str">
        <f t="shared" si="1"/>
        <v>水</v>
      </c>
      <c r="Q9" s="160" t="str">
        <f t="shared" si="1"/>
        <v>木</v>
      </c>
      <c r="R9" s="160" t="str">
        <f t="shared" si="1"/>
        <v>金</v>
      </c>
      <c r="S9" s="160" t="str">
        <f t="shared" si="1"/>
        <v>土</v>
      </c>
      <c r="T9" s="160" t="str">
        <f t="shared" si="1"/>
        <v>日</v>
      </c>
      <c r="U9" s="160" t="str">
        <f t="shared" si="1"/>
        <v>月</v>
      </c>
      <c r="V9" s="160" t="str">
        <f t="shared" si="1"/>
        <v>火</v>
      </c>
      <c r="W9" s="160" t="str">
        <f t="shared" si="1"/>
        <v>水</v>
      </c>
      <c r="X9" s="160" t="str">
        <f t="shared" si="1"/>
        <v>木</v>
      </c>
      <c r="Y9" s="160" t="str">
        <f t="shared" si="1"/>
        <v>金</v>
      </c>
      <c r="Z9" s="160" t="str">
        <f t="shared" si="1"/>
        <v>土</v>
      </c>
      <c r="AA9" s="160" t="str">
        <f t="shared" si="1"/>
        <v>日</v>
      </c>
      <c r="AB9" s="160" t="str">
        <f t="shared" si="1"/>
        <v>月</v>
      </c>
      <c r="AC9" s="160" t="str">
        <f t="shared" si="1"/>
        <v>火</v>
      </c>
      <c r="AD9" s="160" t="str">
        <f t="shared" si="1"/>
        <v>水</v>
      </c>
      <c r="AE9" s="160" t="str">
        <f t="shared" si="1"/>
        <v>木</v>
      </c>
      <c r="AF9" s="160" t="str">
        <f t="shared" si="1"/>
        <v>金</v>
      </c>
      <c r="AG9" s="160" t="str">
        <f t="shared" si="1"/>
        <v>土</v>
      </c>
      <c r="AH9" s="160" t="str">
        <f t="shared" si="1"/>
        <v>日</v>
      </c>
      <c r="AI9" s="160" t="str">
        <f t="shared" si="1"/>
        <v>月</v>
      </c>
      <c r="AJ9" s="160" t="str">
        <f t="shared" si="1"/>
        <v>火</v>
      </c>
      <c r="AK9" s="8"/>
      <c r="AL9" s="223">
        <v>45776</v>
      </c>
      <c r="AM9" s="85" t="s">
        <v>31</v>
      </c>
      <c r="AN9" s="8"/>
      <c r="AO9" s="8"/>
      <c r="AP9" s="8"/>
    </row>
    <row r="10" spans="1:42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8"/>
      <c r="AL10" s="223">
        <v>45778</v>
      </c>
      <c r="AM10" s="85" t="s">
        <v>32</v>
      </c>
      <c r="AN10" s="8"/>
      <c r="AO10" s="8"/>
      <c r="AP10" s="8"/>
    </row>
    <row r="11" spans="1:42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6"/>
      <c r="G11" s="87"/>
      <c r="H11" s="87"/>
      <c r="I11" s="87"/>
      <c r="J11" s="88"/>
      <c r="K11" s="87"/>
      <c r="L11" s="89"/>
      <c r="M11" s="90"/>
      <c r="N11" s="91"/>
      <c r="O11" s="91"/>
      <c r="P11" s="91"/>
      <c r="Q11" s="91"/>
      <c r="R11" s="91"/>
      <c r="S11" s="92"/>
      <c r="T11" s="93"/>
      <c r="U11" s="87"/>
      <c r="V11" s="91"/>
      <c r="W11" s="91"/>
      <c r="X11" s="91"/>
      <c r="Y11" s="91"/>
      <c r="Z11" s="92"/>
      <c r="AA11" s="90"/>
      <c r="AB11" s="91"/>
      <c r="AC11" s="87"/>
      <c r="AD11" s="87"/>
      <c r="AE11" s="91"/>
      <c r="AF11" s="91"/>
      <c r="AG11" s="92"/>
      <c r="AH11" s="94"/>
      <c r="AI11" s="91"/>
      <c r="AJ11" s="206"/>
      <c r="AK11" s="8"/>
      <c r="AL11" s="223">
        <v>45779</v>
      </c>
      <c r="AM11" s="85" t="s">
        <v>32</v>
      </c>
      <c r="AN11" s="8"/>
      <c r="AO11" s="8"/>
      <c r="AP11" s="8"/>
    </row>
    <row r="12" spans="1:42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5"/>
      <c r="G12" s="96"/>
      <c r="H12" s="96"/>
      <c r="I12" s="96"/>
      <c r="J12" s="97"/>
      <c r="K12" s="96"/>
      <c r="L12" s="98"/>
      <c r="M12" s="99"/>
      <c r="N12" s="100"/>
      <c r="O12" s="100"/>
      <c r="P12" s="100"/>
      <c r="Q12" s="100"/>
      <c r="R12" s="100"/>
      <c r="S12" s="101"/>
      <c r="T12" s="102"/>
      <c r="U12" s="96"/>
      <c r="V12" s="100"/>
      <c r="W12" s="100"/>
      <c r="X12" s="100"/>
      <c r="Y12" s="100"/>
      <c r="Z12" s="101"/>
      <c r="AA12" s="99"/>
      <c r="AB12" s="100"/>
      <c r="AC12" s="96"/>
      <c r="AD12" s="96"/>
      <c r="AE12" s="100"/>
      <c r="AF12" s="100"/>
      <c r="AG12" s="101"/>
      <c r="AH12" s="103"/>
      <c r="AI12" s="100"/>
      <c r="AJ12" s="207"/>
      <c r="AK12" s="8"/>
      <c r="AL12" s="223">
        <v>45780</v>
      </c>
      <c r="AM12" s="85" t="s">
        <v>33</v>
      </c>
      <c r="AN12" s="8"/>
      <c r="AO12" s="8"/>
      <c r="AP12" s="8"/>
    </row>
    <row r="13" spans="1:42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5"/>
      <c r="G13" s="96"/>
      <c r="H13" s="96"/>
      <c r="I13" s="96"/>
      <c r="J13" s="97"/>
      <c r="K13" s="96"/>
      <c r="L13" s="98"/>
      <c r="M13" s="99"/>
      <c r="N13" s="100"/>
      <c r="O13" s="100"/>
      <c r="P13" s="100"/>
      <c r="Q13" s="100"/>
      <c r="R13" s="100"/>
      <c r="S13" s="101"/>
      <c r="T13" s="102"/>
      <c r="U13" s="96"/>
      <c r="V13" s="100"/>
      <c r="W13" s="100"/>
      <c r="X13" s="100"/>
      <c r="Y13" s="100"/>
      <c r="Z13" s="101"/>
      <c r="AA13" s="99"/>
      <c r="AB13" s="100"/>
      <c r="AC13" s="96"/>
      <c r="AD13" s="96"/>
      <c r="AE13" s="100"/>
      <c r="AF13" s="100"/>
      <c r="AG13" s="101"/>
      <c r="AH13" s="103"/>
      <c r="AI13" s="100"/>
      <c r="AJ13" s="207"/>
      <c r="AK13" s="8"/>
      <c r="AL13" s="223">
        <v>45781</v>
      </c>
      <c r="AM13" s="85" t="s">
        <v>34</v>
      </c>
      <c r="AN13" s="8"/>
      <c r="AO13" s="8"/>
      <c r="AP13" s="8"/>
    </row>
    <row r="14" spans="1:42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5"/>
      <c r="G14" s="96"/>
      <c r="H14" s="96"/>
      <c r="I14" s="96"/>
      <c r="J14" s="97"/>
      <c r="K14" s="96"/>
      <c r="L14" s="98"/>
      <c r="M14" s="99"/>
      <c r="N14" s="100"/>
      <c r="O14" s="100"/>
      <c r="P14" s="100"/>
      <c r="Q14" s="100"/>
      <c r="R14" s="100"/>
      <c r="S14" s="101"/>
      <c r="T14" s="102"/>
      <c r="U14" s="96"/>
      <c r="V14" s="100"/>
      <c r="W14" s="100"/>
      <c r="X14" s="100"/>
      <c r="Y14" s="100"/>
      <c r="Z14" s="101"/>
      <c r="AA14" s="99"/>
      <c r="AB14" s="100"/>
      <c r="AC14" s="96"/>
      <c r="AD14" s="96"/>
      <c r="AE14" s="100"/>
      <c r="AF14" s="100"/>
      <c r="AG14" s="101"/>
      <c r="AH14" s="103"/>
      <c r="AI14" s="100"/>
      <c r="AJ14" s="207"/>
      <c r="AK14" s="8"/>
      <c r="AL14" s="223">
        <v>45782</v>
      </c>
      <c r="AM14" s="85" t="s">
        <v>35</v>
      </c>
      <c r="AN14" s="8"/>
      <c r="AO14" s="8"/>
      <c r="AP14" s="8"/>
    </row>
    <row r="15" spans="1:42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5"/>
      <c r="G15" s="96"/>
      <c r="H15" s="96"/>
      <c r="I15" s="96"/>
      <c r="J15" s="97"/>
      <c r="K15" s="96"/>
      <c r="L15" s="98"/>
      <c r="M15" s="99"/>
      <c r="N15" s="100"/>
      <c r="O15" s="100"/>
      <c r="P15" s="100"/>
      <c r="Q15" s="100"/>
      <c r="R15" s="100"/>
      <c r="S15" s="101"/>
      <c r="T15" s="102"/>
      <c r="U15" s="96"/>
      <c r="V15" s="100"/>
      <c r="W15" s="100"/>
      <c r="X15" s="100"/>
      <c r="Y15" s="100"/>
      <c r="Z15" s="101"/>
      <c r="AA15" s="99"/>
      <c r="AB15" s="100"/>
      <c r="AC15" s="96"/>
      <c r="AD15" s="96"/>
      <c r="AE15" s="100"/>
      <c r="AF15" s="100"/>
      <c r="AG15" s="101"/>
      <c r="AH15" s="103"/>
      <c r="AI15" s="100"/>
      <c r="AJ15" s="207"/>
      <c r="AK15" s="8"/>
      <c r="AL15" s="223">
        <v>45783</v>
      </c>
      <c r="AM15" s="85" t="s">
        <v>36</v>
      </c>
      <c r="AN15" s="8"/>
      <c r="AO15" s="8"/>
      <c r="AP15" s="8"/>
    </row>
    <row r="16" spans="1:42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5"/>
      <c r="G16" s="96"/>
      <c r="H16" s="96"/>
      <c r="I16" s="96"/>
      <c r="J16" s="97"/>
      <c r="K16" s="96"/>
      <c r="L16" s="98"/>
      <c r="M16" s="99"/>
      <c r="N16" s="100"/>
      <c r="O16" s="100"/>
      <c r="P16" s="100"/>
      <c r="Q16" s="100"/>
      <c r="R16" s="100"/>
      <c r="S16" s="101"/>
      <c r="T16" s="102"/>
      <c r="U16" s="96"/>
      <c r="V16" s="100"/>
      <c r="W16" s="100"/>
      <c r="X16" s="100"/>
      <c r="Y16" s="100"/>
      <c r="Z16" s="101"/>
      <c r="AA16" s="99"/>
      <c r="AB16" s="100"/>
      <c r="AC16" s="96"/>
      <c r="AD16" s="96"/>
      <c r="AE16" s="100"/>
      <c r="AF16" s="100"/>
      <c r="AG16" s="101"/>
      <c r="AH16" s="103"/>
      <c r="AI16" s="100"/>
      <c r="AJ16" s="207"/>
      <c r="AK16" s="8"/>
      <c r="AL16" s="223">
        <v>45859</v>
      </c>
      <c r="AM16" s="85" t="s">
        <v>37</v>
      </c>
      <c r="AN16" s="8"/>
      <c r="AO16" s="8"/>
      <c r="AP16" s="8"/>
    </row>
    <row r="17" spans="1:42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5"/>
      <c r="G17" s="96"/>
      <c r="H17" s="96"/>
      <c r="I17" s="96"/>
      <c r="J17" s="97"/>
      <c r="K17" s="96"/>
      <c r="L17" s="98"/>
      <c r="M17" s="99"/>
      <c r="N17" s="100"/>
      <c r="O17" s="100"/>
      <c r="P17" s="100"/>
      <c r="Q17" s="100"/>
      <c r="R17" s="100"/>
      <c r="S17" s="101"/>
      <c r="T17" s="102"/>
      <c r="U17" s="96"/>
      <c r="V17" s="100"/>
      <c r="W17" s="100"/>
      <c r="X17" s="100"/>
      <c r="Y17" s="100"/>
      <c r="Z17" s="101"/>
      <c r="AA17" s="99"/>
      <c r="AB17" s="100"/>
      <c r="AC17" s="96"/>
      <c r="AD17" s="96"/>
      <c r="AE17" s="100"/>
      <c r="AF17" s="100"/>
      <c r="AG17" s="101"/>
      <c r="AH17" s="103"/>
      <c r="AI17" s="100"/>
      <c r="AJ17" s="207"/>
      <c r="AK17" s="8"/>
      <c r="AL17" s="223">
        <v>45880</v>
      </c>
      <c r="AM17" s="85" t="s">
        <v>38</v>
      </c>
      <c r="AN17" s="8"/>
      <c r="AO17" s="8"/>
      <c r="AP17" s="8"/>
    </row>
    <row r="18" spans="1:42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5"/>
      <c r="G18" s="96"/>
      <c r="H18" s="96"/>
      <c r="I18" s="96"/>
      <c r="J18" s="97"/>
      <c r="K18" s="96"/>
      <c r="L18" s="98"/>
      <c r="M18" s="99"/>
      <c r="N18" s="100"/>
      <c r="O18" s="100"/>
      <c r="P18" s="100"/>
      <c r="Q18" s="100"/>
      <c r="R18" s="100"/>
      <c r="S18" s="101"/>
      <c r="T18" s="102"/>
      <c r="U18" s="96"/>
      <c r="V18" s="100"/>
      <c r="W18" s="100"/>
      <c r="X18" s="100"/>
      <c r="Y18" s="100"/>
      <c r="Z18" s="101"/>
      <c r="AA18" s="99"/>
      <c r="AB18" s="100"/>
      <c r="AC18" s="96"/>
      <c r="AD18" s="96"/>
      <c r="AE18" s="100"/>
      <c r="AF18" s="100"/>
      <c r="AG18" s="101"/>
      <c r="AH18" s="103"/>
      <c r="AI18" s="100"/>
      <c r="AJ18" s="207"/>
      <c r="AK18" s="8"/>
      <c r="AL18" s="223">
        <v>45915</v>
      </c>
      <c r="AM18" s="85" t="s">
        <v>39</v>
      </c>
      <c r="AN18" s="8"/>
      <c r="AO18" s="8"/>
      <c r="AP18" s="8"/>
    </row>
    <row r="19" spans="1:42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4"/>
      <c r="G19" s="105"/>
      <c r="H19" s="105"/>
      <c r="I19" s="105"/>
      <c r="J19" s="106"/>
      <c r="K19" s="105"/>
      <c r="L19" s="107"/>
      <c r="M19" s="108"/>
      <c r="N19" s="109"/>
      <c r="O19" s="109"/>
      <c r="P19" s="109"/>
      <c r="Q19" s="109"/>
      <c r="R19" s="109"/>
      <c r="S19" s="110"/>
      <c r="T19" s="111"/>
      <c r="U19" s="105"/>
      <c r="V19" s="109"/>
      <c r="W19" s="109"/>
      <c r="X19" s="109"/>
      <c r="Y19" s="109"/>
      <c r="Z19" s="110"/>
      <c r="AA19" s="108"/>
      <c r="AB19" s="109"/>
      <c r="AC19" s="105"/>
      <c r="AD19" s="105"/>
      <c r="AE19" s="109"/>
      <c r="AF19" s="109"/>
      <c r="AG19" s="110"/>
      <c r="AH19" s="112"/>
      <c r="AI19" s="109"/>
      <c r="AJ19" s="208"/>
      <c r="AK19" s="8"/>
      <c r="AL19" s="223">
        <v>45923</v>
      </c>
      <c r="AM19" s="85" t="s">
        <v>40</v>
      </c>
      <c r="AN19" s="8"/>
      <c r="AO19" s="8"/>
      <c r="AP19" s="8"/>
    </row>
    <row r="20" spans="1:42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5"/>
      <c r="G20" s="96"/>
      <c r="H20" s="96"/>
      <c r="I20" s="96"/>
      <c r="J20" s="97"/>
      <c r="K20" s="96"/>
      <c r="L20" s="98"/>
      <c r="M20" s="99"/>
      <c r="N20" s="100"/>
      <c r="O20" s="100"/>
      <c r="P20" s="100"/>
      <c r="Q20" s="100"/>
      <c r="R20" s="100"/>
      <c r="S20" s="101"/>
      <c r="T20" s="102"/>
      <c r="U20" s="96"/>
      <c r="V20" s="100"/>
      <c r="W20" s="100"/>
      <c r="X20" s="100"/>
      <c r="Y20" s="100"/>
      <c r="Z20" s="101"/>
      <c r="AA20" s="99"/>
      <c r="AB20" s="100"/>
      <c r="AC20" s="96"/>
      <c r="AD20" s="96"/>
      <c r="AE20" s="100"/>
      <c r="AF20" s="100"/>
      <c r="AG20" s="101"/>
      <c r="AH20" s="103"/>
      <c r="AI20" s="100"/>
      <c r="AJ20" s="207"/>
      <c r="AK20" s="8"/>
      <c r="AL20" s="223">
        <v>45943</v>
      </c>
      <c r="AM20" s="85" t="s">
        <v>41</v>
      </c>
      <c r="AN20" s="8"/>
      <c r="AO20" s="8"/>
      <c r="AP20" s="8"/>
    </row>
    <row r="21" spans="1:42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5"/>
      <c r="G21" s="96"/>
      <c r="H21" s="96"/>
      <c r="I21" s="96"/>
      <c r="J21" s="97"/>
      <c r="K21" s="96"/>
      <c r="L21" s="98"/>
      <c r="M21" s="99"/>
      <c r="N21" s="100"/>
      <c r="O21" s="100"/>
      <c r="P21" s="100"/>
      <c r="Q21" s="100"/>
      <c r="R21" s="100"/>
      <c r="S21" s="101"/>
      <c r="T21" s="102"/>
      <c r="U21" s="96"/>
      <c r="V21" s="100"/>
      <c r="W21" s="100"/>
      <c r="X21" s="100"/>
      <c r="Y21" s="100"/>
      <c r="Z21" s="101"/>
      <c r="AA21" s="99"/>
      <c r="AB21" s="100"/>
      <c r="AC21" s="96"/>
      <c r="AD21" s="96"/>
      <c r="AE21" s="100"/>
      <c r="AF21" s="100"/>
      <c r="AG21" s="101"/>
      <c r="AH21" s="103"/>
      <c r="AI21" s="100"/>
      <c r="AJ21" s="207"/>
      <c r="AK21" s="8"/>
      <c r="AL21" s="223">
        <v>45964</v>
      </c>
      <c r="AM21" s="85" t="s">
        <v>42</v>
      </c>
      <c r="AN21" s="8"/>
      <c r="AO21" s="8"/>
      <c r="AP21" s="8"/>
    </row>
    <row r="22" spans="1:42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3"/>
      <c r="G22" s="114"/>
      <c r="H22" s="114"/>
      <c r="I22" s="114"/>
      <c r="J22" s="115"/>
      <c r="K22" s="114"/>
      <c r="L22" s="116"/>
      <c r="M22" s="117"/>
      <c r="N22" s="118"/>
      <c r="O22" s="118"/>
      <c r="P22" s="118"/>
      <c r="Q22" s="118"/>
      <c r="R22" s="118"/>
      <c r="S22" s="119"/>
      <c r="T22" s="120"/>
      <c r="U22" s="114"/>
      <c r="V22" s="118"/>
      <c r="W22" s="118"/>
      <c r="X22" s="118"/>
      <c r="Y22" s="118"/>
      <c r="Z22" s="119"/>
      <c r="AA22" s="117"/>
      <c r="AB22" s="118"/>
      <c r="AC22" s="114"/>
      <c r="AD22" s="114"/>
      <c r="AE22" s="118"/>
      <c r="AF22" s="118"/>
      <c r="AG22" s="119"/>
      <c r="AH22" s="121"/>
      <c r="AI22" s="118"/>
      <c r="AJ22" s="209"/>
      <c r="AK22" s="8"/>
      <c r="AL22" s="223">
        <v>45984</v>
      </c>
      <c r="AM22" s="85" t="s">
        <v>43</v>
      </c>
      <c r="AN22" s="8"/>
      <c r="AO22" s="8"/>
      <c r="AP22" s="8"/>
    </row>
    <row r="23" spans="1:42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6"/>
      <c r="G23" s="87"/>
      <c r="H23" s="87"/>
      <c r="I23" s="87"/>
      <c r="J23" s="88"/>
      <c r="K23" s="87"/>
      <c r="L23" s="89"/>
      <c r="M23" s="90"/>
      <c r="N23" s="91"/>
      <c r="O23" s="91"/>
      <c r="P23" s="91"/>
      <c r="Q23" s="91"/>
      <c r="R23" s="91"/>
      <c r="S23" s="92"/>
      <c r="T23" s="93"/>
      <c r="U23" s="87"/>
      <c r="V23" s="91"/>
      <c r="W23" s="91"/>
      <c r="X23" s="91"/>
      <c r="Y23" s="91"/>
      <c r="Z23" s="92"/>
      <c r="AA23" s="90"/>
      <c r="AB23" s="91"/>
      <c r="AC23" s="87"/>
      <c r="AD23" s="87"/>
      <c r="AE23" s="91"/>
      <c r="AF23" s="91"/>
      <c r="AG23" s="92"/>
      <c r="AH23" s="94"/>
      <c r="AI23" s="91"/>
      <c r="AJ23" s="206"/>
      <c r="AK23" s="8"/>
      <c r="AL23" s="223">
        <v>45985</v>
      </c>
      <c r="AM23" s="85" t="s">
        <v>36</v>
      </c>
      <c r="AN23" s="8"/>
      <c r="AO23" s="8"/>
      <c r="AP23" s="8"/>
    </row>
    <row r="24" spans="1:42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5"/>
      <c r="G24" s="96"/>
      <c r="H24" s="96"/>
      <c r="I24" s="96"/>
      <c r="J24" s="97"/>
      <c r="K24" s="96"/>
      <c r="L24" s="98"/>
      <c r="M24" s="99"/>
      <c r="N24" s="100"/>
      <c r="O24" s="100"/>
      <c r="P24" s="100"/>
      <c r="Q24" s="100"/>
      <c r="R24" s="100"/>
      <c r="S24" s="101"/>
      <c r="T24" s="102"/>
      <c r="U24" s="96"/>
      <c r="V24" s="100"/>
      <c r="W24" s="100"/>
      <c r="X24" s="100"/>
      <c r="Y24" s="100"/>
      <c r="Z24" s="101"/>
      <c r="AA24" s="99"/>
      <c r="AB24" s="100"/>
      <c r="AC24" s="96"/>
      <c r="AD24" s="96"/>
      <c r="AE24" s="100"/>
      <c r="AF24" s="100"/>
      <c r="AG24" s="101"/>
      <c r="AH24" s="103"/>
      <c r="AI24" s="100"/>
      <c r="AJ24" s="207"/>
      <c r="AK24" s="8"/>
      <c r="AL24" s="223">
        <v>46021</v>
      </c>
      <c r="AM24" s="85" t="s">
        <v>32</v>
      </c>
      <c r="AN24" s="8"/>
      <c r="AO24" s="8"/>
      <c r="AP24" s="8"/>
    </row>
    <row r="25" spans="1:42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5"/>
      <c r="G25" s="96"/>
      <c r="H25" s="96"/>
      <c r="I25" s="96"/>
      <c r="J25" s="97"/>
      <c r="K25" s="96"/>
      <c r="L25" s="98"/>
      <c r="M25" s="99"/>
      <c r="N25" s="100"/>
      <c r="O25" s="100"/>
      <c r="P25" s="100"/>
      <c r="Q25" s="100"/>
      <c r="R25" s="100"/>
      <c r="S25" s="101"/>
      <c r="T25" s="102"/>
      <c r="U25" s="96"/>
      <c r="V25" s="100"/>
      <c r="W25" s="100"/>
      <c r="X25" s="100"/>
      <c r="Y25" s="100"/>
      <c r="Z25" s="101"/>
      <c r="AA25" s="99"/>
      <c r="AB25" s="100"/>
      <c r="AC25" s="96"/>
      <c r="AD25" s="96"/>
      <c r="AE25" s="100"/>
      <c r="AF25" s="100"/>
      <c r="AG25" s="101"/>
      <c r="AH25" s="103"/>
      <c r="AI25" s="100"/>
      <c r="AJ25" s="207"/>
      <c r="AK25" s="8"/>
      <c r="AL25" s="223">
        <v>46022</v>
      </c>
      <c r="AM25" s="85" t="s">
        <v>32</v>
      </c>
      <c r="AN25" s="8"/>
      <c r="AO25" s="8"/>
      <c r="AP25" s="8"/>
    </row>
    <row r="26" spans="1:42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4"/>
      <c r="G26" s="105"/>
      <c r="H26" s="105"/>
      <c r="I26" s="105"/>
      <c r="J26" s="106"/>
      <c r="K26" s="105"/>
      <c r="L26" s="107"/>
      <c r="M26" s="108"/>
      <c r="N26" s="109"/>
      <c r="O26" s="109"/>
      <c r="P26" s="109"/>
      <c r="Q26" s="109"/>
      <c r="R26" s="109"/>
      <c r="S26" s="110"/>
      <c r="T26" s="111"/>
      <c r="U26" s="105"/>
      <c r="V26" s="109"/>
      <c r="W26" s="109"/>
      <c r="X26" s="109"/>
      <c r="Y26" s="109"/>
      <c r="Z26" s="110"/>
      <c r="AA26" s="108"/>
      <c r="AB26" s="109"/>
      <c r="AC26" s="105"/>
      <c r="AD26" s="105"/>
      <c r="AE26" s="109"/>
      <c r="AF26" s="109"/>
      <c r="AG26" s="110"/>
      <c r="AH26" s="112"/>
      <c r="AI26" s="109"/>
      <c r="AJ26" s="208"/>
      <c r="AK26" s="8"/>
      <c r="AL26" s="223">
        <v>46023</v>
      </c>
      <c r="AM26" s="85" t="s">
        <v>44</v>
      </c>
      <c r="AN26" s="8"/>
      <c r="AO26" s="8"/>
      <c r="AP26" s="8"/>
    </row>
    <row r="27" spans="1:42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5"/>
      <c r="G27" s="96"/>
      <c r="H27" s="96"/>
      <c r="I27" s="96"/>
      <c r="J27" s="97"/>
      <c r="K27" s="96"/>
      <c r="L27" s="98"/>
      <c r="M27" s="99"/>
      <c r="N27" s="100"/>
      <c r="O27" s="100"/>
      <c r="P27" s="100"/>
      <c r="Q27" s="100"/>
      <c r="R27" s="100"/>
      <c r="S27" s="101"/>
      <c r="T27" s="102"/>
      <c r="U27" s="96"/>
      <c r="V27" s="100"/>
      <c r="W27" s="100"/>
      <c r="X27" s="100"/>
      <c r="Y27" s="100"/>
      <c r="Z27" s="101"/>
      <c r="AA27" s="99"/>
      <c r="AB27" s="100"/>
      <c r="AC27" s="96"/>
      <c r="AD27" s="96"/>
      <c r="AE27" s="100"/>
      <c r="AF27" s="100"/>
      <c r="AG27" s="101"/>
      <c r="AH27" s="103"/>
      <c r="AI27" s="100"/>
      <c r="AJ27" s="207"/>
      <c r="AK27" s="8"/>
      <c r="AL27" s="223">
        <v>46024</v>
      </c>
      <c r="AM27" s="85" t="s">
        <v>32</v>
      </c>
      <c r="AN27" s="8"/>
      <c r="AO27" s="8"/>
      <c r="AP27" s="8"/>
    </row>
    <row r="28" spans="1:42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5"/>
      <c r="G28" s="96"/>
      <c r="H28" s="96"/>
      <c r="I28" s="96"/>
      <c r="J28" s="97"/>
      <c r="K28" s="96"/>
      <c r="L28" s="98"/>
      <c r="M28" s="99"/>
      <c r="N28" s="100"/>
      <c r="O28" s="100"/>
      <c r="P28" s="100"/>
      <c r="Q28" s="100"/>
      <c r="R28" s="100"/>
      <c r="S28" s="101"/>
      <c r="T28" s="102"/>
      <c r="U28" s="96"/>
      <c r="V28" s="100"/>
      <c r="W28" s="100"/>
      <c r="X28" s="100"/>
      <c r="Y28" s="100"/>
      <c r="Z28" s="101"/>
      <c r="AA28" s="99"/>
      <c r="AB28" s="100"/>
      <c r="AC28" s="96"/>
      <c r="AD28" s="96"/>
      <c r="AE28" s="100"/>
      <c r="AF28" s="100"/>
      <c r="AG28" s="101"/>
      <c r="AH28" s="103"/>
      <c r="AI28" s="100"/>
      <c r="AJ28" s="207"/>
      <c r="AK28" s="8"/>
      <c r="AL28" s="223">
        <v>46034</v>
      </c>
      <c r="AM28" s="85" t="s">
        <v>45</v>
      </c>
      <c r="AN28" s="8"/>
      <c r="AO28" s="8"/>
      <c r="AP28" s="8"/>
    </row>
    <row r="29" spans="1:42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5"/>
      <c r="G29" s="96"/>
      <c r="H29" s="96"/>
      <c r="I29" s="96"/>
      <c r="J29" s="97"/>
      <c r="K29" s="96"/>
      <c r="L29" s="98"/>
      <c r="M29" s="99"/>
      <c r="N29" s="100"/>
      <c r="O29" s="100"/>
      <c r="P29" s="100"/>
      <c r="Q29" s="100"/>
      <c r="R29" s="100"/>
      <c r="S29" s="101"/>
      <c r="T29" s="102"/>
      <c r="U29" s="96"/>
      <c r="V29" s="100"/>
      <c r="W29" s="100"/>
      <c r="X29" s="100"/>
      <c r="Y29" s="100"/>
      <c r="Z29" s="101"/>
      <c r="AA29" s="99"/>
      <c r="AB29" s="100"/>
      <c r="AC29" s="96"/>
      <c r="AD29" s="96"/>
      <c r="AE29" s="100"/>
      <c r="AF29" s="100"/>
      <c r="AG29" s="101"/>
      <c r="AH29" s="103"/>
      <c r="AI29" s="100"/>
      <c r="AJ29" s="207"/>
      <c r="AK29" s="8"/>
      <c r="AL29" s="223">
        <v>46064</v>
      </c>
      <c r="AM29" s="85" t="s">
        <v>46</v>
      </c>
      <c r="AN29" s="8"/>
      <c r="AO29" s="8"/>
      <c r="AP29" s="8"/>
    </row>
    <row r="30" spans="1:42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5"/>
      <c r="G30" s="96"/>
      <c r="H30" s="96"/>
      <c r="I30" s="96"/>
      <c r="J30" s="97"/>
      <c r="K30" s="96"/>
      <c r="L30" s="98"/>
      <c r="M30" s="99"/>
      <c r="N30" s="100"/>
      <c r="O30" s="100"/>
      <c r="P30" s="100"/>
      <c r="Q30" s="100"/>
      <c r="R30" s="100"/>
      <c r="S30" s="101"/>
      <c r="T30" s="102"/>
      <c r="U30" s="96"/>
      <c r="V30" s="100"/>
      <c r="W30" s="100"/>
      <c r="X30" s="100"/>
      <c r="Y30" s="100"/>
      <c r="Z30" s="101"/>
      <c r="AA30" s="99"/>
      <c r="AB30" s="100"/>
      <c r="AC30" s="96"/>
      <c r="AD30" s="96"/>
      <c r="AE30" s="100"/>
      <c r="AF30" s="100"/>
      <c r="AG30" s="101"/>
      <c r="AH30" s="103"/>
      <c r="AI30" s="100"/>
      <c r="AJ30" s="207"/>
      <c r="AK30" s="8"/>
      <c r="AL30" s="223">
        <v>46076</v>
      </c>
      <c r="AM30" s="85" t="s">
        <v>47</v>
      </c>
      <c r="AN30" s="8"/>
      <c r="AO30" s="8"/>
      <c r="AP30" s="8"/>
    </row>
    <row r="31" spans="1:42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5"/>
      <c r="G31" s="96"/>
      <c r="H31" s="96"/>
      <c r="I31" s="96"/>
      <c r="J31" s="97"/>
      <c r="K31" s="96"/>
      <c r="L31" s="98"/>
      <c r="M31" s="99"/>
      <c r="N31" s="100"/>
      <c r="O31" s="100"/>
      <c r="P31" s="100"/>
      <c r="Q31" s="100"/>
      <c r="R31" s="100"/>
      <c r="S31" s="101"/>
      <c r="T31" s="102"/>
      <c r="U31" s="96"/>
      <c r="V31" s="100"/>
      <c r="W31" s="100"/>
      <c r="X31" s="100"/>
      <c r="Y31" s="100"/>
      <c r="Z31" s="101"/>
      <c r="AA31" s="99"/>
      <c r="AB31" s="100"/>
      <c r="AC31" s="96"/>
      <c r="AD31" s="96"/>
      <c r="AE31" s="100"/>
      <c r="AF31" s="100"/>
      <c r="AG31" s="101"/>
      <c r="AH31" s="103"/>
      <c r="AI31" s="100"/>
      <c r="AJ31" s="207"/>
      <c r="AK31" s="8"/>
      <c r="AL31" s="223">
        <v>46101</v>
      </c>
      <c r="AM31" s="85" t="s">
        <v>48</v>
      </c>
      <c r="AN31" s="8"/>
      <c r="AO31" s="8"/>
      <c r="AP31" s="8"/>
    </row>
    <row r="32" spans="1:42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5"/>
      <c r="G32" s="96"/>
      <c r="H32" s="96"/>
      <c r="I32" s="96"/>
      <c r="J32" s="97"/>
      <c r="K32" s="96"/>
      <c r="L32" s="98"/>
      <c r="M32" s="99"/>
      <c r="N32" s="100"/>
      <c r="O32" s="100"/>
      <c r="P32" s="100"/>
      <c r="Q32" s="100"/>
      <c r="R32" s="100"/>
      <c r="S32" s="101"/>
      <c r="T32" s="102"/>
      <c r="U32" s="96"/>
      <c r="V32" s="100"/>
      <c r="W32" s="100"/>
      <c r="X32" s="100"/>
      <c r="Y32" s="100"/>
      <c r="Z32" s="101"/>
      <c r="AA32" s="99"/>
      <c r="AB32" s="100"/>
      <c r="AC32" s="96"/>
      <c r="AD32" s="96"/>
      <c r="AE32" s="100"/>
      <c r="AF32" s="100"/>
      <c r="AG32" s="101"/>
      <c r="AH32" s="103"/>
      <c r="AI32" s="100"/>
      <c r="AJ32" s="207"/>
      <c r="AK32" s="8"/>
      <c r="AL32" s="8"/>
      <c r="AM32" s="8"/>
      <c r="AN32" s="8"/>
      <c r="AO32" s="8"/>
      <c r="AP32" s="8"/>
    </row>
    <row r="33" spans="1:42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5"/>
      <c r="G33" s="96"/>
      <c r="H33" s="96"/>
      <c r="I33" s="96"/>
      <c r="J33" s="97"/>
      <c r="K33" s="96"/>
      <c r="L33" s="98"/>
      <c r="M33" s="99"/>
      <c r="N33" s="100"/>
      <c r="O33" s="100"/>
      <c r="P33" s="100"/>
      <c r="Q33" s="100"/>
      <c r="R33" s="100"/>
      <c r="S33" s="101"/>
      <c r="T33" s="102"/>
      <c r="U33" s="96"/>
      <c r="V33" s="100"/>
      <c r="W33" s="100"/>
      <c r="X33" s="100"/>
      <c r="Y33" s="100"/>
      <c r="Z33" s="101"/>
      <c r="AA33" s="99"/>
      <c r="AB33" s="100"/>
      <c r="AC33" s="96"/>
      <c r="AD33" s="96"/>
      <c r="AE33" s="100"/>
      <c r="AF33" s="100"/>
      <c r="AG33" s="101"/>
      <c r="AH33" s="103"/>
      <c r="AI33" s="100"/>
      <c r="AJ33" s="207"/>
      <c r="AK33" s="8"/>
      <c r="AL33" s="8"/>
      <c r="AM33" s="8"/>
      <c r="AN33" s="8"/>
      <c r="AO33" s="8"/>
      <c r="AP33" s="8"/>
    </row>
    <row r="34" spans="1:42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3"/>
      <c r="G34" s="114"/>
      <c r="H34" s="114"/>
      <c r="I34" s="114"/>
      <c r="J34" s="115"/>
      <c r="K34" s="114"/>
      <c r="L34" s="116"/>
      <c r="M34" s="117"/>
      <c r="N34" s="118"/>
      <c r="O34" s="118"/>
      <c r="P34" s="118"/>
      <c r="Q34" s="118"/>
      <c r="R34" s="118"/>
      <c r="S34" s="119"/>
      <c r="T34" s="120"/>
      <c r="U34" s="114"/>
      <c r="V34" s="118"/>
      <c r="W34" s="118"/>
      <c r="X34" s="118"/>
      <c r="Y34" s="118"/>
      <c r="Z34" s="119"/>
      <c r="AA34" s="117"/>
      <c r="AB34" s="118"/>
      <c r="AC34" s="114"/>
      <c r="AD34" s="114"/>
      <c r="AE34" s="118"/>
      <c r="AF34" s="118"/>
      <c r="AG34" s="119"/>
      <c r="AH34" s="121"/>
      <c r="AI34" s="118"/>
      <c r="AJ34" s="209"/>
      <c r="AK34" s="8"/>
      <c r="AL34" s="8"/>
      <c r="AM34" s="8"/>
      <c r="AN34" s="8"/>
      <c r="AO34" s="8"/>
      <c r="AP34" s="8"/>
    </row>
    <row r="35" spans="1:42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6"/>
      <c r="G35" s="87"/>
      <c r="H35" s="87"/>
      <c r="I35" s="87"/>
      <c r="J35" s="88"/>
      <c r="K35" s="87"/>
      <c r="L35" s="89"/>
      <c r="M35" s="90"/>
      <c r="N35" s="91"/>
      <c r="O35" s="91"/>
      <c r="P35" s="91"/>
      <c r="Q35" s="91"/>
      <c r="R35" s="91"/>
      <c r="S35" s="92"/>
      <c r="T35" s="93"/>
      <c r="U35" s="87"/>
      <c r="V35" s="91"/>
      <c r="W35" s="91"/>
      <c r="X35" s="91"/>
      <c r="Y35" s="91"/>
      <c r="Z35" s="92"/>
      <c r="AA35" s="90"/>
      <c r="AB35" s="91"/>
      <c r="AC35" s="105"/>
      <c r="AD35" s="87"/>
      <c r="AE35" s="91"/>
      <c r="AF35" s="91"/>
      <c r="AG35" s="92"/>
      <c r="AH35" s="94"/>
      <c r="AI35" s="91"/>
      <c r="AJ35" s="206"/>
      <c r="AK35" s="8"/>
      <c r="AL35" s="8"/>
      <c r="AM35" s="8"/>
      <c r="AN35" s="8"/>
      <c r="AO35" s="8"/>
      <c r="AP35" s="8"/>
    </row>
    <row r="36" spans="1:42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5"/>
      <c r="G36" s="96"/>
      <c r="H36" s="96"/>
      <c r="I36" s="96"/>
      <c r="J36" s="97"/>
      <c r="K36" s="96"/>
      <c r="L36" s="98"/>
      <c r="M36" s="99"/>
      <c r="N36" s="100"/>
      <c r="O36" s="100"/>
      <c r="P36" s="100"/>
      <c r="Q36" s="100"/>
      <c r="R36" s="100"/>
      <c r="S36" s="101"/>
      <c r="T36" s="102"/>
      <c r="U36" s="96"/>
      <c r="V36" s="100"/>
      <c r="W36" s="100"/>
      <c r="X36" s="100"/>
      <c r="Y36" s="100"/>
      <c r="Z36" s="101"/>
      <c r="AA36" s="99"/>
      <c r="AB36" s="100"/>
      <c r="AC36" s="96"/>
      <c r="AD36" s="96"/>
      <c r="AE36" s="100"/>
      <c r="AF36" s="100"/>
      <c r="AG36" s="101"/>
      <c r="AH36" s="103"/>
      <c r="AI36" s="100"/>
      <c r="AJ36" s="207"/>
      <c r="AK36" s="8"/>
      <c r="AL36" s="8"/>
      <c r="AM36" s="8"/>
      <c r="AN36" s="8"/>
      <c r="AO36" s="8"/>
      <c r="AP36" s="8"/>
    </row>
    <row r="37" spans="1:42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5"/>
      <c r="G37" s="96"/>
      <c r="H37" s="96"/>
      <c r="I37" s="96"/>
      <c r="J37" s="97"/>
      <c r="K37" s="96"/>
      <c r="L37" s="98"/>
      <c r="M37" s="99"/>
      <c r="N37" s="100"/>
      <c r="O37" s="100"/>
      <c r="P37" s="100"/>
      <c r="Q37" s="100"/>
      <c r="R37" s="100"/>
      <c r="S37" s="101"/>
      <c r="T37" s="102"/>
      <c r="U37" s="96"/>
      <c r="V37" s="100"/>
      <c r="W37" s="100"/>
      <c r="X37" s="100"/>
      <c r="Y37" s="100"/>
      <c r="Z37" s="101"/>
      <c r="AA37" s="99"/>
      <c r="AB37" s="100"/>
      <c r="AC37" s="96"/>
      <c r="AD37" s="96"/>
      <c r="AE37" s="100"/>
      <c r="AF37" s="100"/>
      <c r="AG37" s="101"/>
      <c r="AH37" s="103"/>
      <c r="AI37" s="100"/>
      <c r="AJ37" s="207"/>
      <c r="AK37" s="8"/>
      <c r="AL37" s="8"/>
      <c r="AM37" s="8"/>
      <c r="AN37" s="8"/>
      <c r="AO37" s="8"/>
      <c r="AP37" s="8"/>
    </row>
    <row r="38" spans="1:42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5"/>
      <c r="G38" s="96"/>
      <c r="H38" s="96"/>
      <c r="I38" s="96"/>
      <c r="J38" s="97"/>
      <c r="K38" s="96"/>
      <c r="L38" s="98"/>
      <c r="M38" s="99"/>
      <c r="N38" s="100"/>
      <c r="O38" s="100"/>
      <c r="P38" s="100"/>
      <c r="Q38" s="100"/>
      <c r="R38" s="100"/>
      <c r="S38" s="101"/>
      <c r="T38" s="102"/>
      <c r="U38" s="96"/>
      <c r="V38" s="100"/>
      <c r="W38" s="100"/>
      <c r="X38" s="100"/>
      <c r="Y38" s="100"/>
      <c r="Z38" s="101"/>
      <c r="AA38" s="99"/>
      <c r="AB38" s="100"/>
      <c r="AC38" s="96"/>
      <c r="AD38" s="96"/>
      <c r="AE38" s="100"/>
      <c r="AF38" s="100"/>
      <c r="AG38" s="101"/>
      <c r="AH38" s="103"/>
      <c r="AI38" s="100"/>
      <c r="AJ38" s="207"/>
      <c r="AK38" s="8"/>
      <c r="AL38" s="8"/>
      <c r="AM38" s="8"/>
      <c r="AN38" s="8"/>
      <c r="AO38" s="8"/>
      <c r="AP38" s="8"/>
    </row>
    <row r="39" spans="1:42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5"/>
      <c r="G39" s="96"/>
      <c r="H39" s="96"/>
      <c r="I39" s="96"/>
      <c r="J39" s="97"/>
      <c r="K39" s="96"/>
      <c r="L39" s="98"/>
      <c r="M39" s="99"/>
      <c r="N39" s="100"/>
      <c r="O39" s="100"/>
      <c r="P39" s="100"/>
      <c r="Q39" s="100"/>
      <c r="R39" s="100"/>
      <c r="S39" s="101"/>
      <c r="T39" s="102"/>
      <c r="U39" s="96"/>
      <c r="V39" s="100"/>
      <c r="W39" s="100"/>
      <c r="X39" s="100"/>
      <c r="Y39" s="100"/>
      <c r="Z39" s="101"/>
      <c r="AA39" s="99"/>
      <c r="AB39" s="100"/>
      <c r="AC39" s="96"/>
      <c r="AD39" s="96"/>
      <c r="AE39" s="100"/>
      <c r="AF39" s="100"/>
      <c r="AG39" s="101"/>
      <c r="AH39" s="103"/>
      <c r="AI39" s="100"/>
      <c r="AJ39" s="207"/>
      <c r="AK39" s="8"/>
      <c r="AL39" s="8"/>
      <c r="AM39" s="8"/>
      <c r="AN39" s="8"/>
      <c r="AO39" s="8"/>
      <c r="AP39" s="8"/>
    </row>
    <row r="40" spans="1:42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5"/>
      <c r="G40" s="96"/>
      <c r="H40" s="96"/>
      <c r="I40" s="96"/>
      <c r="J40" s="97"/>
      <c r="K40" s="96"/>
      <c r="L40" s="98"/>
      <c r="M40" s="99"/>
      <c r="N40" s="100"/>
      <c r="O40" s="100"/>
      <c r="P40" s="100"/>
      <c r="Q40" s="100"/>
      <c r="R40" s="100"/>
      <c r="S40" s="101"/>
      <c r="T40" s="102"/>
      <c r="U40" s="96"/>
      <c r="V40" s="100"/>
      <c r="W40" s="100"/>
      <c r="X40" s="100"/>
      <c r="Y40" s="100"/>
      <c r="Z40" s="101"/>
      <c r="AA40" s="99"/>
      <c r="AB40" s="100"/>
      <c r="AC40" s="96"/>
      <c r="AD40" s="96"/>
      <c r="AE40" s="100"/>
      <c r="AF40" s="100"/>
      <c r="AG40" s="101"/>
      <c r="AH40" s="103"/>
      <c r="AI40" s="100"/>
      <c r="AJ40" s="207"/>
      <c r="AK40" s="8"/>
      <c r="AL40" s="8"/>
      <c r="AM40" s="8"/>
      <c r="AN40" s="8"/>
      <c r="AO40" s="8"/>
      <c r="AP40" s="8"/>
    </row>
    <row r="41" spans="1:42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5"/>
      <c r="G41" s="96"/>
      <c r="H41" s="96"/>
      <c r="I41" s="96"/>
      <c r="J41" s="97"/>
      <c r="K41" s="96"/>
      <c r="L41" s="98"/>
      <c r="M41" s="99"/>
      <c r="N41" s="100"/>
      <c r="O41" s="100"/>
      <c r="P41" s="100"/>
      <c r="Q41" s="100"/>
      <c r="R41" s="100"/>
      <c r="S41" s="101"/>
      <c r="T41" s="102"/>
      <c r="U41" s="96"/>
      <c r="V41" s="100"/>
      <c r="W41" s="100"/>
      <c r="X41" s="100"/>
      <c r="Y41" s="100"/>
      <c r="Z41" s="101"/>
      <c r="AA41" s="99"/>
      <c r="AB41" s="100"/>
      <c r="AC41" s="96"/>
      <c r="AD41" s="96"/>
      <c r="AE41" s="100"/>
      <c r="AF41" s="100"/>
      <c r="AG41" s="101"/>
      <c r="AH41" s="103"/>
      <c r="AI41" s="100"/>
      <c r="AJ41" s="207"/>
      <c r="AK41" s="8"/>
      <c r="AL41" s="8"/>
      <c r="AM41" s="8"/>
      <c r="AN41" s="8"/>
      <c r="AO41" s="8"/>
      <c r="AP41" s="8"/>
    </row>
    <row r="42" spans="1:42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5"/>
      <c r="G42" s="96"/>
      <c r="H42" s="96"/>
      <c r="I42" s="96"/>
      <c r="J42" s="97"/>
      <c r="K42" s="96"/>
      <c r="L42" s="98"/>
      <c r="M42" s="99"/>
      <c r="N42" s="100"/>
      <c r="O42" s="100"/>
      <c r="P42" s="100"/>
      <c r="Q42" s="100"/>
      <c r="R42" s="100"/>
      <c r="S42" s="101"/>
      <c r="T42" s="102"/>
      <c r="U42" s="96"/>
      <c r="V42" s="100"/>
      <c r="W42" s="100"/>
      <c r="X42" s="100"/>
      <c r="Y42" s="100"/>
      <c r="Z42" s="101"/>
      <c r="AA42" s="99"/>
      <c r="AB42" s="100"/>
      <c r="AC42" s="96"/>
      <c r="AD42" s="96"/>
      <c r="AE42" s="100"/>
      <c r="AF42" s="100"/>
      <c r="AG42" s="101"/>
      <c r="AH42" s="103"/>
      <c r="AI42" s="100"/>
      <c r="AJ42" s="207"/>
      <c r="AK42" s="8"/>
      <c r="AL42" s="8"/>
      <c r="AM42" s="8"/>
      <c r="AN42" s="8"/>
      <c r="AO42" s="8"/>
      <c r="AP42" s="8"/>
    </row>
    <row r="43" spans="1:42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5"/>
      <c r="G43" s="96"/>
      <c r="H43" s="96"/>
      <c r="I43" s="96"/>
      <c r="J43" s="97"/>
      <c r="K43" s="96"/>
      <c r="L43" s="98"/>
      <c r="M43" s="99"/>
      <c r="N43" s="100"/>
      <c r="O43" s="100"/>
      <c r="P43" s="100"/>
      <c r="Q43" s="100"/>
      <c r="R43" s="100"/>
      <c r="S43" s="101"/>
      <c r="T43" s="102"/>
      <c r="U43" s="96"/>
      <c r="V43" s="100"/>
      <c r="W43" s="100"/>
      <c r="X43" s="100"/>
      <c r="Y43" s="100"/>
      <c r="Z43" s="101"/>
      <c r="AA43" s="99"/>
      <c r="AB43" s="100"/>
      <c r="AC43" s="96"/>
      <c r="AD43" s="96"/>
      <c r="AE43" s="100"/>
      <c r="AF43" s="100"/>
      <c r="AG43" s="101"/>
      <c r="AH43" s="103"/>
      <c r="AI43" s="100"/>
      <c r="AJ43" s="207"/>
      <c r="AK43" s="8"/>
      <c r="AL43" s="8"/>
      <c r="AM43" s="8"/>
      <c r="AN43" s="8"/>
      <c r="AO43" s="8"/>
      <c r="AP43" s="8"/>
    </row>
    <row r="44" spans="1:42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5"/>
      <c r="G44" s="96"/>
      <c r="H44" s="96"/>
      <c r="I44" s="96"/>
      <c r="J44" s="97"/>
      <c r="K44" s="96"/>
      <c r="L44" s="98"/>
      <c r="M44" s="99"/>
      <c r="N44" s="100"/>
      <c r="O44" s="100"/>
      <c r="P44" s="100"/>
      <c r="Q44" s="100"/>
      <c r="R44" s="100"/>
      <c r="S44" s="101"/>
      <c r="T44" s="102"/>
      <c r="U44" s="96"/>
      <c r="V44" s="100"/>
      <c r="W44" s="100"/>
      <c r="X44" s="100"/>
      <c r="Y44" s="100"/>
      <c r="Z44" s="101"/>
      <c r="AA44" s="99"/>
      <c r="AB44" s="100"/>
      <c r="AC44" s="96"/>
      <c r="AD44" s="96"/>
      <c r="AE44" s="100"/>
      <c r="AF44" s="100"/>
      <c r="AG44" s="101"/>
      <c r="AH44" s="103"/>
      <c r="AI44" s="100"/>
      <c r="AJ44" s="207"/>
      <c r="AK44" s="8"/>
      <c r="AL44" s="8"/>
      <c r="AM44" s="8"/>
      <c r="AN44" s="8"/>
      <c r="AO44" s="8"/>
      <c r="AP44" s="8"/>
    </row>
    <row r="45" spans="1:42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5"/>
      <c r="G45" s="96"/>
      <c r="H45" s="96"/>
      <c r="I45" s="96"/>
      <c r="J45" s="97"/>
      <c r="K45" s="96"/>
      <c r="L45" s="98"/>
      <c r="M45" s="99"/>
      <c r="N45" s="100"/>
      <c r="O45" s="100"/>
      <c r="P45" s="100"/>
      <c r="Q45" s="100"/>
      <c r="R45" s="100"/>
      <c r="S45" s="101"/>
      <c r="T45" s="102"/>
      <c r="U45" s="96"/>
      <c r="V45" s="100"/>
      <c r="W45" s="100"/>
      <c r="X45" s="100"/>
      <c r="Y45" s="100"/>
      <c r="Z45" s="101"/>
      <c r="AA45" s="99"/>
      <c r="AB45" s="100"/>
      <c r="AC45" s="96"/>
      <c r="AD45" s="96"/>
      <c r="AE45" s="100"/>
      <c r="AF45" s="100"/>
      <c r="AG45" s="101"/>
      <c r="AH45" s="103"/>
      <c r="AI45" s="100"/>
      <c r="AJ45" s="207"/>
      <c r="AK45" s="8"/>
      <c r="AL45" s="8"/>
      <c r="AM45" s="8"/>
      <c r="AN45" s="8"/>
      <c r="AO45" s="8"/>
      <c r="AP45" s="8"/>
    </row>
    <row r="46" spans="1:42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3"/>
      <c r="G46" s="114"/>
      <c r="H46" s="114"/>
      <c r="I46" s="114"/>
      <c r="J46" s="115"/>
      <c r="K46" s="114"/>
      <c r="L46" s="116"/>
      <c r="M46" s="117"/>
      <c r="N46" s="118"/>
      <c r="O46" s="118"/>
      <c r="P46" s="118"/>
      <c r="Q46" s="118"/>
      <c r="R46" s="118"/>
      <c r="S46" s="119"/>
      <c r="T46" s="120"/>
      <c r="U46" s="114"/>
      <c r="V46" s="118"/>
      <c r="W46" s="118"/>
      <c r="X46" s="118"/>
      <c r="Y46" s="118"/>
      <c r="Z46" s="119"/>
      <c r="AA46" s="117"/>
      <c r="AB46" s="118"/>
      <c r="AC46" s="114"/>
      <c r="AD46" s="114"/>
      <c r="AE46" s="118"/>
      <c r="AF46" s="118"/>
      <c r="AG46" s="119"/>
      <c r="AH46" s="121"/>
      <c r="AI46" s="118"/>
      <c r="AJ46" s="209"/>
      <c r="AK46" s="8"/>
      <c r="AL46" s="8"/>
      <c r="AM46" s="8"/>
      <c r="AN46" s="8"/>
      <c r="AO46" s="8"/>
      <c r="AP46" s="8"/>
    </row>
    <row r="47" spans="1:42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4"/>
      <c r="G47" s="105"/>
      <c r="H47" s="105"/>
      <c r="I47" s="105"/>
      <c r="J47" s="106"/>
      <c r="K47" s="105"/>
      <c r="L47" s="107"/>
      <c r="M47" s="108"/>
      <c r="N47" s="109"/>
      <c r="O47" s="109"/>
      <c r="P47" s="109"/>
      <c r="Q47" s="109"/>
      <c r="R47" s="109"/>
      <c r="S47" s="110"/>
      <c r="T47" s="111"/>
      <c r="U47" s="105"/>
      <c r="V47" s="109"/>
      <c r="W47" s="109"/>
      <c r="X47" s="109"/>
      <c r="Y47" s="109"/>
      <c r="Z47" s="110"/>
      <c r="AA47" s="108"/>
      <c r="AB47" s="109"/>
      <c r="AC47" s="105"/>
      <c r="AD47" s="105"/>
      <c r="AE47" s="109"/>
      <c r="AF47" s="109"/>
      <c r="AG47" s="110"/>
      <c r="AH47" s="112"/>
      <c r="AI47" s="109"/>
      <c r="AJ47" s="208"/>
      <c r="AK47" s="8"/>
      <c r="AL47" s="8"/>
      <c r="AM47" s="8"/>
      <c r="AN47" s="8"/>
      <c r="AO47" s="8"/>
      <c r="AP47" s="8"/>
    </row>
    <row r="48" spans="1:42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5"/>
      <c r="G48" s="96"/>
      <c r="H48" s="96"/>
      <c r="I48" s="96"/>
      <c r="J48" s="97"/>
      <c r="K48" s="96"/>
      <c r="L48" s="98"/>
      <c r="M48" s="99"/>
      <c r="N48" s="100"/>
      <c r="O48" s="100"/>
      <c r="P48" s="100"/>
      <c r="Q48" s="100"/>
      <c r="R48" s="100"/>
      <c r="S48" s="101"/>
      <c r="T48" s="102"/>
      <c r="U48" s="96"/>
      <c r="V48" s="100"/>
      <c r="W48" s="100"/>
      <c r="X48" s="100"/>
      <c r="Y48" s="100"/>
      <c r="Z48" s="101"/>
      <c r="AA48" s="99"/>
      <c r="AB48" s="100"/>
      <c r="AC48" s="96"/>
      <c r="AD48" s="96"/>
      <c r="AE48" s="100"/>
      <c r="AF48" s="100"/>
      <c r="AG48" s="101"/>
      <c r="AH48" s="103"/>
      <c r="AI48" s="100"/>
      <c r="AJ48" s="207"/>
      <c r="AK48" s="8"/>
      <c r="AL48" s="8"/>
      <c r="AM48" s="8"/>
      <c r="AN48" s="8"/>
      <c r="AO48" s="8"/>
      <c r="AP48" s="8"/>
    </row>
    <row r="49" spans="1:42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5"/>
      <c r="G49" s="96"/>
      <c r="H49" s="96"/>
      <c r="I49" s="96"/>
      <c r="J49" s="97"/>
      <c r="K49" s="96"/>
      <c r="L49" s="98"/>
      <c r="M49" s="99"/>
      <c r="N49" s="100"/>
      <c r="O49" s="100"/>
      <c r="P49" s="100"/>
      <c r="Q49" s="100"/>
      <c r="R49" s="100"/>
      <c r="S49" s="101"/>
      <c r="T49" s="102"/>
      <c r="U49" s="96"/>
      <c r="V49" s="100"/>
      <c r="W49" s="100"/>
      <c r="X49" s="100"/>
      <c r="Y49" s="100"/>
      <c r="Z49" s="101"/>
      <c r="AA49" s="99"/>
      <c r="AB49" s="100"/>
      <c r="AC49" s="96"/>
      <c r="AD49" s="96"/>
      <c r="AE49" s="100"/>
      <c r="AF49" s="100"/>
      <c r="AG49" s="101"/>
      <c r="AH49" s="103"/>
      <c r="AI49" s="100"/>
      <c r="AJ49" s="207"/>
      <c r="AK49" s="8"/>
      <c r="AL49" s="8"/>
      <c r="AM49" s="8"/>
      <c r="AN49" s="8"/>
      <c r="AO49" s="8"/>
      <c r="AP49" s="8"/>
    </row>
    <row r="50" spans="1:42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5"/>
      <c r="G50" s="96"/>
      <c r="H50" s="96"/>
      <c r="I50" s="96"/>
      <c r="J50" s="97"/>
      <c r="K50" s="96"/>
      <c r="L50" s="98"/>
      <c r="M50" s="99"/>
      <c r="N50" s="100"/>
      <c r="O50" s="100"/>
      <c r="P50" s="100"/>
      <c r="Q50" s="100"/>
      <c r="R50" s="100"/>
      <c r="S50" s="101"/>
      <c r="T50" s="102"/>
      <c r="U50" s="96"/>
      <c r="V50" s="100"/>
      <c r="W50" s="100"/>
      <c r="X50" s="100"/>
      <c r="Y50" s="100"/>
      <c r="Z50" s="101"/>
      <c r="AA50" s="99"/>
      <c r="AB50" s="100"/>
      <c r="AC50" s="96"/>
      <c r="AD50" s="96"/>
      <c r="AE50" s="100"/>
      <c r="AF50" s="100"/>
      <c r="AG50" s="101"/>
      <c r="AH50" s="103"/>
      <c r="AI50" s="100"/>
      <c r="AJ50" s="207"/>
      <c r="AK50" s="8"/>
      <c r="AL50" s="8"/>
      <c r="AM50" s="8"/>
      <c r="AN50" s="8"/>
      <c r="AO50" s="8"/>
      <c r="AP50" s="8"/>
    </row>
    <row r="51" spans="1:42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5"/>
      <c r="G51" s="96"/>
      <c r="H51" s="96"/>
      <c r="I51" s="96"/>
      <c r="J51" s="97"/>
      <c r="K51" s="96"/>
      <c r="L51" s="98"/>
      <c r="M51" s="99"/>
      <c r="N51" s="100"/>
      <c r="O51" s="100"/>
      <c r="P51" s="100"/>
      <c r="Q51" s="100"/>
      <c r="R51" s="100"/>
      <c r="S51" s="101"/>
      <c r="T51" s="102"/>
      <c r="U51" s="96"/>
      <c r="V51" s="100"/>
      <c r="W51" s="100"/>
      <c r="X51" s="100"/>
      <c r="Y51" s="100"/>
      <c r="Z51" s="101"/>
      <c r="AA51" s="99"/>
      <c r="AB51" s="100"/>
      <c r="AC51" s="96"/>
      <c r="AD51" s="96"/>
      <c r="AE51" s="100"/>
      <c r="AF51" s="100"/>
      <c r="AG51" s="101"/>
      <c r="AH51" s="103"/>
      <c r="AI51" s="100"/>
      <c r="AJ51" s="207"/>
      <c r="AK51" s="8"/>
      <c r="AL51" s="8"/>
      <c r="AM51" s="8"/>
      <c r="AN51" s="8"/>
      <c r="AO51" s="8"/>
      <c r="AP51" s="8"/>
    </row>
    <row r="52" spans="1:42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5"/>
      <c r="G52" s="96"/>
      <c r="H52" s="96"/>
      <c r="I52" s="96"/>
      <c r="J52" s="97"/>
      <c r="K52" s="96"/>
      <c r="L52" s="98"/>
      <c r="M52" s="99"/>
      <c r="N52" s="100"/>
      <c r="O52" s="100"/>
      <c r="P52" s="100"/>
      <c r="Q52" s="100"/>
      <c r="R52" s="100"/>
      <c r="S52" s="101"/>
      <c r="T52" s="102"/>
      <c r="U52" s="96"/>
      <c r="V52" s="100"/>
      <c r="W52" s="100"/>
      <c r="X52" s="100"/>
      <c r="Y52" s="100"/>
      <c r="Z52" s="101"/>
      <c r="AA52" s="99"/>
      <c r="AB52" s="100"/>
      <c r="AC52" s="96"/>
      <c r="AD52" s="96"/>
      <c r="AE52" s="100"/>
      <c r="AF52" s="100"/>
      <c r="AG52" s="101"/>
      <c r="AH52" s="103"/>
      <c r="AI52" s="100"/>
      <c r="AJ52" s="207"/>
      <c r="AK52" s="8"/>
      <c r="AL52" s="8"/>
      <c r="AM52" s="8"/>
      <c r="AN52" s="8"/>
      <c r="AO52" s="8"/>
      <c r="AP52" s="8"/>
    </row>
    <row r="53" spans="1:42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5"/>
      <c r="G53" s="96"/>
      <c r="H53" s="96"/>
      <c r="I53" s="96"/>
      <c r="J53" s="97"/>
      <c r="K53" s="96"/>
      <c r="L53" s="98"/>
      <c r="M53" s="99"/>
      <c r="N53" s="100"/>
      <c r="O53" s="100"/>
      <c r="P53" s="100"/>
      <c r="Q53" s="100"/>
      <c r="R53" s="100"/>
      <c r="S53" s="101"/>
      <c r="T53" s="102"/>
      <c r="U53" s="96"/>
      <c r="V53" s="100"/>
      <c r="W53" s="100"/>
      <c r="X53" s="100"/>
      <c r="Y53" s="100"/>
      <c r="Z53" s="101"/>
      <c r="AA53" s="99"/>
      <c r="AB53" s="100"/>
      <c r="AC53" s="96"/>
      <c r="AD53" s="96"/>
      <c r="AE53" s="100"/>
      <c r="AF53" s="100"/>
      <c r="AG53" s="101"/>
      <c r="AH53" s="103"/>
      <c r="AI53" s="100"/>
      <c r="AJ53" s="207"/>
      <c r="AK53" s="8"/>
      <c r="AL53" s="8"/>
      <c r="AM53" s="8"/>
      <c r="AN53" s="8"/>
      <c r="AO53" s="8"/>
      <c r="AP53" s="8"/>
    </row>
    <row r="54" spans="1:42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5"/>
      <c r="G54" s="96"/>
      <c r="H54" s="96"/>
      <c r="I54" s="96"/>
      <c r="J54" s="97"/>
      <c r="K54" s="96"/>
      <c r="L54" s="98"/>
      <c r="M54" s="99"/>
      <c r="N54" s="100"/>
      <c r="O54" s="100"/>
      <c r="P54" s="100"/>
      <c r="Q54" s="100"/>
      <c r="R54" s="100"/>
      <c r="S54" s="101"/>
      <c r="T54" s="102"/>
      <c r="U54" s="96"/>
      <c r="V54" s="100"/>
      <c r="W54" s="100"/>
      <c r="X54" s="100"/>
      <c r="Y54" s="100"/>
      <c r="Z54" s="101"/>
      <c r="AA54" s="99"/>
      <c r="AB54" s="100"/>
      <c r="AC54" s="96"/>
      <c r="AD54" s="96"/>
      <c r="AE54" s="100"/>
      <c r="AF54" s="100"/>
      <c r="AG54" s="101"/>
      <c r="AH54" s="103"/>
      <c r="AI54" s="100"/>
      <c r="AJ54" s="207"/>
      <c r="AK54" s="8"/>
      <c r="AL54" s="8"/>
      <c r="AM54" s="8"/>
      <c r="AN54" s="8"/>
      <c r="AO54" s="8"/>
      <c r="AP54" s="8"/>
    </row>
    <row r="55" spans="1:42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4"/>
      <c r="G55" s="105"/>
      <c r="H55" s="105"/>
      <c r="I55" s="105"/>
      <c r="J55" s="106"/>
      <c r="K55" s="105"/>
      <c r="L55" s="107"/>
      <c r="M55" s="108"/>
      <c r="N55" s="109"/>
      <c r="O55" s="109"/>
      <c r="P55" s="109"/>
      <c r="Q55" s="109"/>
      <c r="R55" s="109"/>
      <c r="S55" s="110"/>
      <c r="T55" s="111"/>
      <c r="U55" s="105"/>
      <c r="V55" s="109"/>
      <c r="W55" s="109"/>
      <c r="X55" s="109"/>
      <c r="Y55" s="109"/>
      <c r="Z55" s="110"/>
      <c r="AA55" s="108"/>
      <c r="AB55" s="109"/>
      <c r="AC55" s="105"/>
      <c r="AD55" s="105"/>
      <c r="AE55" s="109"/>
      <c r="AF55" s="109"/>
      <c r="AG55" s="110"/>
      <c r="AH55" s="112"/>
      <c r="AI55" s="109"/>
      <c r="AJ55" s="208"/>
      <c r="AK55" s="8"/>
      <c r="AL55" s="8"/>
      <c r="AM55" s="8"/>
      <c r="AN55" s="8"/>
      <c r="AO55" s="8"/>
      <c r="AP55" s="8"/>
    </row>
    <row r="56" spans="1:42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5"/>
      <c r="G56" s="96"/>
      <c r="H56" s="96"/>
      <c r="I56" s="96"/>
      <c r="J56" s="97"/>
      <c r="K56" s="96"/>
      <c r="L56" s="98"/>
      <c r="M56" s="99"/>
      <c r="N56" s="100"/>
      <c r="O56" s="100"/>
      <c r="P56" s="100"/>
      <c r="Q56" s="100"/>
      <c r="R56" s="100"/>
      <c r="S56" s="101"/>
      <c r="T56" s="102"/>
      <c r="U56" s="96"/>
      <c r="V56" s="100"/>
      <c r="W56" s="100"/>
      <c r="X56" s="100"/>
      <c r="Y56" s="100"/>
      <c r="Z56" s="101"/>
      <c r="AA56" s="99"/>
      <c r="AB56" s="100"/>
      <c r="AC56" s="96"/>
      <c r="AD56" s="96"/>
      <c r="AE56" s="100"/>
      <c r="AF56" s="100"/>
      <c r="AG56" s="101"/>
      <c r="AH56" s="103"/>
      <c r="AI56" s="100"/>
      <c r="AJ56" s="207"/>
      <c r="AK56" s="8"/>
      <c r="AL56" s="8"/>
      <c r="AM56" s="8"/>
      <c r="AN56" s="8"/>
      <c r="AO56" s="8"/>
      <c r="AP56" s="8"/>
    </row>
    <row r="57" spans="1:42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5"/>
      <c r="G57" s="96"/>
      <c r="H57" s="96"/>
      <c r="I57" s="96"/>
      <c r="J57" s="97"/>
      <c r="K57" s="96"/>
      <c r="L57" s="98"/>
      <c r="M57" s="99"/>
      <c r="N57" s="100"/>
      <c r="O57" s="100"/>
      <c r="P57" s="100"/>
      <c r="Q57" s="100"/>
      <c r="R57" s="100"/>
      <c r="S57" s="101"/>
      <c r="T57" s="102"/>
      <c r="U57" s="96"/>
      <c r="V57" s="100"/>
      <c r="W57" s="100"/>
      <c r="X57" s="100"/>
      <c r="Y57" s="100"/>
      <c r="Z57" s="101"/>
      <c r="AA57" s="99"/>
      <c r="AB57" s="100"/>
      <c r="AC57" s="96"/>
      <c r="AD57" s="96"/>
      <c r="AE57" s="100"/>
      <c r="AF57" s="100"/>
      <c r="AG57" s="101"/>
      <c r="AH57" s="103"/>
      <c r="AI57" s="100"/>
      <c r="AJ57" s="207"/>
      <c r="AK57" s="8"/>
      <c r="AL57" s="8"/>
      <c r="AM57" s="8"/>
      <c r="AN57" s="8"/>
      <c r="AO57" s="8"/>
      <c r="AP57" s="8"/>
    </row>
    <row r="58" spans="1:42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3"/>
      <c r="G58" s="114"/>
      <c r="H58" s="114"/>
      <c r="I58" s="114"/>
      <c r="J58" s="115"/>
      <c r="K58" s="114"/>
      <c r="L58" s="116"/>
      <c r="M58" s="117"/>
      <c r="N58" s="118"/>
      <c r="O58" s="118"/>
      <c r="P58" s="118"/>
      <c r="Q58" s="118"/>
      <c r="R58" s="118"/>
      <c r="S58" s="119"/>
      <c r="T58" s="120"/>
      <c r="U58" s="114"/>
      <c r="V58" s="118"/>
      <c r="W58" s="118"/>
      <c r="X58" s="118"/>
      <c r="Y58" s="118"/>
      <c r="Z58" s="119"/>
      <c r="AA58" s="117"/>
      <c r="AB58" s="118"/>
      <c r="AC58" s="114"/>
      <c r="AD58" s="114"/>
      <c r="AE58" s="118"/>
      <c r="AF58" s="118"/>
      <c r="AG58" s="119"/>
      <c r="AH58" s="121"/>
      <c r="AI58" s="118"/>
      <c r="AJ58" s="209"/>
      <c r="AK58" s="8"/>
      <c r="AL58" s="8"/>
      <c r="AM58" s="8"/>
      <c r="AN58" s="8"/>
      <c r="AO58" s="8"/>
      <c r="AP58" s="8"/>
    </row>
    <row r="59" spans="1:42" ht="20.100000000000001" customHeight="1" x14ac:dyDescent="0.15">
      <c r="A59" s="128"/>
      <c r="B59" s="176" t="s">
        <v>8</v>
      </c>
      <c r="C59" s="177" t="s">
        <v>26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8"/>
      <c r="AL59" s="8"/>
      <c r="AM59" s="8"/>
      <c r="AN59" s="8"/>
      <c r="AO59" s="8"/>
      <c r="AP59" s="8"/>
    </row>
    <row r="60" spans="1:42" x14ac:dyDescent="0.15">
      <c r="A60" s="8"/>
      <c r="B60" s="26"/>
      <c r="C60" s="26"/>
      <c r="D60" s="26"/>
      <c r="E60" s="26"/>
      <c r="F60" s="26"/>
      <c r="G60" s="26"/>
      <c r="H60" s="26"/>
      <c r="I60" s="26"/>
      <c r="J60" s="26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</row>
    <row r="61" spans="1:42" x14ac:dyDescent="0.15">
      <c r="A61" s="8"/>
      <c r="B61" s="8"/>
      <c r="C61" s="8"/>
      <c r="D61" s="8"/>
      <c r="E61" s="26"/>
      <c r="F61" s="26"/>
      <c r="G61" s="26"/>
      <c r="H61" s="26"/>
      <c r="I61" s="26"/>
      <c r="J61" s="26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</row>
    <row r="62" spans="1:42" x14ac:dyDescent="0.15">
      <c r="A62" s="8"/>
      <c r="B62" s="8"/>
      <c r="C62" s="8"/>
      <c r="D62" s="8"/>
      <c r="E62" s="26"/>
      <c r="F62" s="26"/>
      <c r="G62" s="26"/>
      <c r="H62" s="26"/>
      <c r="I62" s="26"/>
      <c r="J62" s="26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</row>
    <row r="63" spans="1:42" x14ac:dyDescent="0.15">
      <c r="A63" s="8"/>
      <c r="B63" s="8"/>
      <c r="C63" s="8"/>
      <c r="D63" s="8"/>
      <c r="E63" s="26"/>
      <c r="F63" s="26"/>
      <c r="G63" s="26"/>
      <c r="H63" s="26"/>
      <c r="I63" s="26"/>
      <c r="J63" s="26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</row>
    <row r="64" spans="1:42" s="3" customFormat="1" x14ac:dyDescent="0.15">
      <c r="B64" s="1"/>
      <c r="C64" s="1"/>
      <c r="D64" s="1"/>
      <c r="K64" s="1"/>
      <c r="T64" s="1"/>
      <c r="AC64" s="1"/>
    </row>
    <row r="65" spans="2:30" s="3" customFormat="1" x14ac:dyDescent="0.15">
      <c r="B65" s="1"/>
      <c r="C65" s="1"/>
    </row>
    <row r="66" spans="2:30" s="3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3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3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3" customFormat="1" x14ac:dyDescent="0.15"/>
    <row r="70" spans="2:30" s="3" customFormat="1" x14ac:dyDescent="0.15"/>
    <row r="71" spans="2:30" s="3" customFormat="1" x14ac:dyDescent="0.15"/>
    <row r="72" spans="2:30" s="3" customFormat="1" x14ac:dyDescent="0.15"/>
    <row r="73" spans="2:30" s="3" customFormat="1" x14ac:dyDescent="0.15"/>
    <row r="74" spans="2:30" s="3" customFormat="1" x14ac:dyDescent="0.15"/>
    <row r="75" spans="2:30" s="3" customFormat="1" x14ac:dyDescent="0.15"/>
    <row r="76" spans="2:30" s="3" customFormat="1" x14ac:dyDescent="0.15"/>
    <row r="77" spans="2:30" s="3" customFormat="1" x14ac:dyDescent="0.15"/>
    <row r="78" spans="2:30" s="3" customFormat="1" x14ac:dyDescent="0.15"/>
    <row r="79" spans="2:30" s="3" customFormat="1" x14ac:dyDescent="0.15"/>
    <row r="80" spans="2:30" s="3" customFormat="1" x14ac:dyDescent="0.15"/>
    <row r="81" spans="2:36" s="3" customFormat="1" x14ac:dyDescent="0.15"/>
    <row r="82" spans="2:36" s="3" customFormat="1" x14ac:dyDescent="0.15"/>
    <row r="83" spans="2:36" x14ac:dyDescent="0.1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</sheetData>
  <sheetProtection algorithmName="SHA-512" hashValue="pqUHEKQkK5xWe2CgfXhfoQjaFt0jBginrrRL1EpPaOBLS7f6JVBhybdVXa2gt9nVWXqYgzotgznN+N+t0Gx5Kw==" saltValue="50oKKh4YAz8mzj2ms39ZAA==" spinCount="100000" sheet="1" objects="1" scenarios="1"/>
  <phoneticPr fontId="2"/>
  <conditionalFormatting sqref="F9:AJ9">
    <cfRule type="cellIs" dxfId="4" priority="4" operator="equal">
      <formula>"日"</formula>
    </cfRule>
    <cfRule type="cellIs" dxfId="3" priority="5" operator="equal">
      <formula>"土"</formula>
    </cfRule>
  </conditionalFormatting>
  <conditionalFormatting sqref="F11:AJ58">
    <cfRule type="expression" dxfId="2" priority="1">
      <formula>F11=""</formula>
    </cfRule>
  </conditionalFormatting>
  <conditionalFormatting sqref="F9:AJ9">
    <cfRule type="expression" dxfId="1" priority="3">
      <formula>COUNTIF($AL$9:$AL$31,F$8)=1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8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5" id="{A4602B30-E739-4274-AA06-318F78DD8A3F}">
            <xm:f>OR(F11&gt;'補紙（小売電気事業者指定型〔プラン２〕）'!$C$40/2,F11&lt;'補紙（小売電気事業者指定型〔プラン２〕）'!$D$25,NOT(MOD(F11,50)=0))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12</vt:i4>
      </vt:variant>
    </vt:vector>
  </HeadingPairs>
  <TitlesOfParts>
    <vt:vector size="25" baseType="lpstr">
      <vt:lpstr>補紙（小売電気事業者指定型〔プラン２〕）</vt:lpstr>
      <vt:lpstr>2025年4月</vt:lpstr>
      <vt:lpstr>2025年5月</vt:lpstr>
      <vt:lpstr>2025年6月</vt:lpstr>
      <vt:lpstr>2025年7月</vt:lpstr>
      <vt:lpstr>2025年8月</vt:lpstr>
      <vt:lpstr>2025年9月</vt:lpstr>
      <vt:lpstr>2025年10月</vt:lpstr>
      <vt:lpstr>2025年11月</vt:lpstr>
      <vt:lpstr>2025年12月</vt:lpstr>
      <vt:lpstr>2026年1月</vt:lpstr>
      <vt:lpstr>2026年2月</vt:lpstr>
      <vt:lpstr>2026年3月</vt:lpstr>
      <vt:lpstr>'2025年10月'!Print_Area</vt:lpstr>
      <vt:lpstr>'2025年11月'!Print_Area</vt:lpstr>
      <vt:lpstr>'2025年12月'!Print_Area</vt:lpstr>
      <vt:lpstr>'2025年4月'!Print_Area</vt:lpstr>
      <vt:lpstr>'2025年5月'!Print_Area</vt:lpstr>
      <vt:lpstr>'2025年6月'!Print_Area</vt:lpstr>
      <vt:lpstr>'2025年7月'!Print_Area</vt:lpstr>
      <vt:lpstr>'2025年8月'!Print_Area</vt:lpstr>
      <vt:lpstr>'2025年9月'!Print_Area</vt:lpstr>
      <vt:lpstr>'2026年1月'!Print_Area</vt:lpstr>
      <vt:lpstr>'2026年2月'!Print_Area</vt:lpstr>
      <vt:lpstr>'2026年3月'!Print_Area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下須賀</cp:lastModifiedBy>
  <cp:lastPrinted>2024-09-11T06:14:37Z</cp:lastPrinted>
  <dcterms:created xsi:type="dcterms:W3CDTF">2016-01-06T09:32:24Z</dcterms:created>
  <dcterms:modified xsi:type="dcterms:W3CDTF">2024-10-03T04:20:30Z</dcterms:modified>
</cp:coreProperties>
</file>