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毎年見直し\0.卸関係\01_案件\00_2025年度販売\01_準備\募集要項\02_11月1日修正（仕切り直し）［作成中］\99_添付資料（浜本作業）\"/>
    </mc:Choice>
  </mc:AlternateContent>
  <bookViews>
    <workbookView xWindow="0" yWindow="0" windowWidth="19200" windowHeight="6610"/>
  </bookViews>
  <sheets>
    <sheet name="補紙（当社指定型）" sheetId="8" r:id="rId1"/>
  </sheets>
  <definedNames>
    <definedName name="_xlnm.Print_Area" localSheetId="0">'補紙（当社指定型）'!$B$1:$Q$62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8" l="1"/>
  <c r="F14" i="8"/>
  <c r="Q61" i="8" l="1"/>
  <c r="Q60" i="8"/>
  <c r="Q59" i="8"/>
  <c r="Q58" i="8"/>
  <c r="Q57" i="8"/>
  <c r="Q56" i="8"/>
  <c r="Q55" i="8"/>
  <c r="Q54" i="8"/>
  <c r="Q53" i="8"/>
  <c r="Q52" i="8"/>
  <c r="Q51" i="8"/>
  <c r="Q50" i="8"/>
  <c r="Q49" i="8"/>
  <c r="Q48" i="8"/>
  <c r="Q47" i="8"/>
  <c r="Q46" i="8"/>
  <c r="Q45" i="8"/>
  <c r="Q44" i="8"/>
  <c r="Q43" i="8"/>
  <c r="Q42" i="8" l="1"/>
  <c r="Q41" i="8"/>
  <c r="Q40" i="8"/>
  <c r="Q39" i="8"/>
  <c r="Q38" i="8"/>
  <c r="Q37" i="8"/>
  <c r="Q36" i="8"/>
  <c r="Q35" i="8"/>
  <c r="Q34" i="8"/>
  <c r="Q33" i="8"/>
  <c r="Q32" i="8"/>
  <c r="Q31" i="8"/>
  <c r="Q30" i="8"/>
  <c r="Q29" i="8"/>
  <c r="Q28" i="8"/>
  <c r="Q27" i="8"/>
  <c r="Q26" i="8"/>
  <c r="Q25" i="8"/>
  <c r="Q24" i="8"/>
  <c r="Q23" i="8"/>
  <c r="Q22" i="8"/>
  <c r="Q21" i="8"/>
  <c r="Q20" i="8"/>
  <c r="Q19" i="8"/>
  <c r="Q18" i="8"/>
  <c r="Q17" i="8"/>
  <c r="Q16" i="8"/>
  <c r="Q15" i="8"/>
  <c r="Q14" i="8"/>
  <c r="P61" i="8"/>
  <c r="P60" i="8"/>
  <c r="P59" i="8"/>
  <c r="P58" i="8"/>
  <c r="P57" i="8"/>
  <c r="P56" i="8"/>
  <c r="P55" i="8"/>
  <c r="P54" i="8"/>
  <c r="P53" i="8"/>
  <c r="P52" i="8"/>
  <c r="P51" i="8"/>
  <c r="P50" i="8"/>
  <c r="P49" i="8"/>
  <c r="P48" i="8"/>
  <c r="P47" i="8"/>
  <c r="P46" i="8"/>
  <c r="P45" i="8"/>
  <c r="P44" i="8"/>
  <c r="P43" i="8"/>
  <c r="P42" i="8"/>
  <c r="P41" i="8"/>
  <c r="P40" i="8"/>
  <c r="P39" i="8"/>
  <c r="P38" i="8"/>
  <c r="P37" i="8"/>
  <c r="P36" i="8"/>
  <c r="P35" i="8"/>
  <c r="P34" i="8"/>
  <c r="P33" i="8"/>
  <c r="P32" i="8"/>
  <c r="P31" i="8"/>
  <c r="P30" i="8"/>
  <c r="P29" i="8"/>
  <c r="P28" i="8"/>
  <c r="P27" i="8"/>
  <c r="P26" i="8"/>
  <c r="P25" i="8"/>
  <c r="P24" i="8"/>
  <c r="P23" i="8"/>
  <c r="P22" i="8"/>
  <c r="P21" i="8"/>
  <c r="P20" i="8"/>
  <c r="P19" i="8"/>
  <c r="P18" i="8"/>
  <c r="P17" i="8"/>
  <c r="P16" i="8"/>
  <c r="P15" i="8"/>
  <c r="P14" i="8"/>
  <c r="O61" i="8"/>
  <c r="O60" i="8"/>
  <c r="O59" i="8"/>
  <c r="O58" i="8"/>
  <c r="O57" i="8"/>
  <c r="O56" i="8"/>
  <c r="O55" i="8"/>
  <c r="O54" i="8"/>
  <c r="O53" i="8"/>
  <c r="O52" i="8"/>
  <c r="O51" i="8"/>
  <c r="O50" i="8"/>
  <c r="O49" i="8"/>
  <c r="O48" i="8"/>
  <c r="O47" i="8"/>
  <c r="O46" i="8"/>
  <c r="O45" i="8"/>
  <c r="O44" i="8"/>
  <c r="O43" i="8"/>
  <c r="O42" i="8"/>
  <c r="O41" i="8"/>
  <c r="O40" i="8"/>
  <c r="O39" i="8"/>
  <c r="O38" i="8"/>
  <c r="O37" i="8"/>
  <c r="O36" i="8"/>
  <c r="O35" i="8"/>
  <c r="O34" i="8"/>
  <c r="O33" i="8"/>
  <c r="O32" i="8"/>
  <c r="O31" i="8"/>
  <c r="O30" i="8"/>
  <c r="O29" i="8"/>
  <c r="O28" i="8"/>
  <c r="O27" i="8"/>
  <c r="O26" i="8"/>
  <c r="O25" i="8"/>
  <c r="O24" i="8"/>
  <c r="O23" i="8"/>
  <c r="O22" i="8"/>
  <c r="O21" i="8"/>
  <c r="O20" i="8"/>
  <c r="O19" i="8"/>
  <c r="O18" i="8"/>
  <c r="O17" i="8"/>
  <c r="O16" i="8"/>
  <c r="O15" i="8"/>
  <c r="O14" i="8"/>
  <c r="P62" i="8" l="1"/>
  <c r="Q62" i="8"/>
  <c r="O62" i="8"/>
  <c r="N61" i="8"/>
  <c r="N60" i="8"/>
  <c r="N59" i="8"/>
  <c r="N58" i="8"/>
  <c r="N57" i="8"/>
  <c r="N56" i="8"/>
  <c r="N55" i="8"/>
  <c r="N54" i="8"/>
  <c r="N53" i="8"/>
  <c r="N52" i="8"/>
  <c r="N51" i="8"/>
  <c r="N50" i="8"/>
  <c r="N49" i="8"/>
  <c r="N48" i="8"/>
  <c r="N47" i="8"/>
  <c r="N46" i="8"/>
  <c r="N45" i="8"/>
  <c r="N44" i="8"/>
  <c r="N43" i="8"/>
  <c r="N42" i="8"/>
  <c r="N41" i="8"/>
  <c r="N40" i="8"/>
  <c r="N39" i="8"/>
  <c r="N38" i="8"/>
  <c r="N37" i="8"/>
  <c r="N36" i="8"/>
  <c r="N35" i="8"/>
  <c r="N34" i="8"/>
  <c r="N33" i="8"/>
  <c r="N32" i="8"/>
  <c r="N31" i="8"/>
  <c r="N30" i="8"/>
  <c r="N29" i="8"/>
  <c r="N28" i="8"/>
  <c r="N27" i="8"/>
  <c r="N26" i="8"/>
  <c r="N25" i="8"/>
  <c r="N24" i="8"/>
  <c r="N23" i="8"/>
  <c r="N22" i="8"/>
  <c r="N21" i="8"/>
  <c r="N20" i="8"/>
  <c r="N19" i="8"/>
  <c r="N18" i="8"/>
  <c r="N17" i="8"/>
  <c r="N16" i="8"/>
  <c r="N15" i="8"/>
  <c r="N14" i="8"/>
  <c r="N62" i="8" l="1"/>
  <c r="M61" i="8"/>
  <c r="M60" i="8"/>
  <c r="M59" i="8"/>
  <c r="M58" i="8"/>
  <c r="M57" i="8"/>
  <c r="M56" i="8"/>
  <c r="M55" i="8"/>
  <c r="M54" i="8"/>
  <c r="M53" i="8"/>
  <c r="M52" i="8"/>
  <c r="M51" i="8"/>
  <c r="M50" i="8"/>
  <c r="M49" i="8"/>
  <c r="M48" i="8"/>
  <c r="M47" i="8"/>
  <c r="M46" i="8"/>
  <c r="M45" i="8"/>
  <c r="M44" i="8"/>
  <c r="M43" i="8"/>
  <c r="M42" i="8"/>
  <c r="M41" i="8"/>
  <c r="M40" i="8"/>
  <c r="M39" i="8"/>
  <c r="M38" i="8"/>
  <c r="M37" i="8"/>
  <c r="M36" i="8"/>
  <c r="M35" i="8"/>
  <c r="M34" i="8"/>
  <c r="M33" i="8"/>
  <c r="M32" i="8"/>
  <c r="M31" i="8"/>
  <c r="M30" i="8"/>
  <c r="M29" i="8"/>
  <c r="M28" i="8"/>
  <c r="M27" i="8"/>
  <c r="M26" i="8"/>
  <c r="M25" i="8"/>
  <c r="M24" i="8"/>
  <c r="M23" i="8"/>
  <c r="M22" i="8"/>
  <c r="M21" i="8"/>
  <c r="M20" i="8"/>
  <c r="M19" i="8"/>
  <c r="M18" i="8"/>
  <c r="M17" i="8"/>
  <c r="M16" i="8"/>
  <c r="M15" i="8"/>
  <c r="M14" i="8"/>
  <c r="L61" i="8"/>
  <c r="L60" i="8"/>
  <c r="L59" i="8"/>
  <c r="L58" i="8"/>
  <c r="L57" i="8"/>
  <c r="L56" i="8"/>
  <c r="L55" i="8"/>
  <c r="L54" i="8"/>
  <c r="L53" i="8"/>
  <c r="L52" i="8"/>
  <c r="L51" i="8"/>
  <c r="L50" i="8"/>
  <c r="L49" i="8"/>
  <c r="L48" i="8"/>
  <c r="L47" i="8"/>
  <c r="L46" i="8"/>
  <c r="L45" i="8"/>
  <c r="L44" i="8"/>
  <c r="L43" i="8"/>
  <c r="L42" i="8"/>
  <c r="L41" i="8"/>
  <c r="L40" i="8"/>
  <c r="L39" i="8"/>
  <c r="L38" i="8"/>
  <c r="L37" i="8"/>
  <c r="L36" i="8"/>
  <c r="L35" i="8"/>
  <c r="L34" i="8"/>
  <c r="L33" i="8"/>
  <c r="L32" i="8"/>
  <c r="L31" i="8"/>
  <c r="L30" i="8"/>
  <c r="L29" i="8"/>
  <c r="L28" i="8"/>
  <c r="L27" i="8"/>
  <c r="L26" i="8"/>
  <c r="L25" i="8"/>
  <c r="L24" i="8"/>
  <c r="L23" i="8"/>
  <c r="L22" i="8"/>
  <c r="L21" i="8"/>
  <c r="L20" i="8"/>
  <c r="L19" i="8"/>
  <c r="L18" i="8"/>
  <c r="L17" i="8"/>
  <c r="L16" i="8"/>
  <c r="L15" i="8"/>
  <c r="L14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K19" i="8"/>
  <c r="K18" i="8"/>
  <c r="K17" i="8"/>
  <c r="K16" i="8"/>
  <c r="K15" i="8"/>
  <c r="K14" i="8"/>
  <c r="J61" i="8"/>
  <c r="J60" i="8"/>
  <c r="J59" i="8"/>
  <c r="J58" i="8"/>
  <c r="J57" i="8"/>
  <c r="J56" i="8"/>
  <c r="J55" i="8"/>
  <c r="J54" i="8"/>
  <c r="J53" i="8"/>
  <c r="J52" i="8"/>
  <c r="J51" i="8"/>
  <c r="J50" i="8"/>
  <c r="J49" i="8"/>
  <c r="J48" i="8"/>
  <c r="J47" i="8"/>
  <c r="J46" i="8"/>
  <c r="J45" i="8"/>
  <c r="J44" i="8"/>
  <c r="J43" i="8"/>
  <c r="J42" i="8"/>
  <c r="J41" i="8"/>
  <c r="J40" i="8"/>
  <c r="J39" i="8"/>
  <c r="J38" i="8"/>
  <c r="J37" i="8"/>
  <c r="J36" i="8"/>
  <c r="J35" i="8"/>
  <c r="J34" i="8"/>
  <c r="J33" i="8"/>
  <c r="J32" i="8"/>
  <c r="J31" i="8"/>
  <c r="J30" i="8"/>
  <c r="J29" i="8"/>
  <c r="J28" i="8"/>
  <c r="J27" i="8"/>
  <c r="J26" i="8"/>
  <c r="J25" i="8"/>
  <c r="J24" i="8"/>
  <c r="J23" i="8"/>
  <c r="J22" i="8"/>
  <c r="J21" i="8"/>
  <c r="J20" i="8"/>
  <c r="J19" i="8"/>
  <c r="J18" i="8"/>
  <c r="J17" i="8"/>
  <c r="J16" i="8"/>
  <c r="J15" i="8"/>
  <c r="J14" i="8"/>
  <c r="I61" i="8"/>
  <c r="I60" i="8"/>
  <c r="I59" i="8"/>
  <c r="I58" i="8"/>
  <c r="I57" i="8"/>
  <c r="I56" i="8"/>
  <c r="I55" i="8"/>
  <c r="I54" i="8"/>
  <c r="I53" i="8"/>
  <c r="I52" i="8"/>
  <c r="I51" i="8"/>
  <c r="I50" i="8"/>
  <c r="I49" i="8"/>
  <c r="I48" i="8"/>
  <c r="I47" i="8"/>
  <c r="I46" i="8"/>
  <c r="I45" i="8"/>
  <c r="I44" i="8"/>
  <c r="I43" i="8"/>
  <c r="I42" i="8"/>
  <c r="I41" i="8"/>
  <c r="I40" i="8"/>
  <c r="I39" i="8"/>
  <c r="J62" i="8" l="1"/>
  <c r="K62" i="8"/>
  <c r="L62" i="8"/>
  <c r="M62" i="8"/>
  <c r="I38" i="8"/>
  <c r="I37" i="8"/>
  <c r="I36" i="8"/>
  <c r="I35" i="8"/>
  <c r="I34" i="8"/>
  <c r="I33" i="8"/>
  <c r="I32" i="8"/>
  <c r="I31" i="8"/>
  <c r="I30" i="8"/>
  <c r="I29" i="8"/>
  <c r="I28" i="8"/>
  <c r="I27" i="8"/>
  <c r="I26" i="8"/>
  <c r="I25" i="8"/>
  <c r="I24" i="8"/>
  <c r="I23" i="8"/>
  <c r="I22" i="8"/>
  <c r="I21" i="8"/>
  <c r="I20" i="8"/>
  <c r="I19" i="8"/>
  <c r="I18" i="8"/>
  <c r="I17" i="8"/>
  <c r="I16" i="8"/>
  <c r="I15" i="8"/>
  <c r="I14" i="8"/>
  <c r="H61" i="8"/>
  <c r="H60" i="8"/>
  <c r="H59" i="8"/>
  <c r="H58" i="8"/>
  <c r="H57" i="8"/>
  <c r="H56" i="8"/>
  <c r="H55" i="8"/>
  <c r="H54" i="8"/>
  <c r="H53" i="8"/>
  <c r="H52" i="8"/>
  <c r="H51" i="8"/>
  <c r="H50" i="8"/>
  <c r="H49" i="8"/>
  <c r="H48" i="8"/>
  <c r="H47" i="8"/>
  <c r="H46" i="8"/>
  <c r="H45" i="8"/>
  <c r="H44" i="8"/>
  <c r="H43" i="8"/>
  <c r="H42" i="8"/>
  <c r="H41" i="8"/>
  <c r="H40" i="8"/>
  <c r="H39" i="8"/>
  <c r="H38" i="8"/>
  <c r="H37" i="8"/>
  <c r="H36" i="8"/>
  <c r="H35" i="8"/>
  <c r="H34" i="8"/>
  <c r="H33" i="8"/>
  <c r="H32" i="8"/>
  <c r="H31" i="8"/>
  <c r="H30" i="8"/>
  <c r="H29" i="8"/>
  <c r="H28" i="8"/>
  <c r="H27" i="8"/>
  <c r="H26" i="8"/>
  <c r="H25" i="8"/>
  <c r="H24" i="8"/>
  <c r="H23" i="8"/>
  <c r="H22" i="8"/>
  <c r="H21" i="8"/>
  <c r="H20" i="8"/>
  <c r="H19" i="8"/>
  <c r="H18" i="8"/>
  <c r="H17" i="8"/>
  <c r="H16" i="8"/>
  <c r="H15" i="8"/>
  <c r="H14" i="8"/>
  <c r="G61" i="8"/>
  <c r="G60" i="8"/>
  <c r="G59" i="8"/>
  <c r="G58" i="8"/>
  <c r="G57" i="8"/>
  <c r="G56" i="8"/>
  <c r="G55" i="8"/>
  <c r="G54" i="8"/>
  <c r="G53" i="8"/>
  <c r="G52" i="8"/>
  <c r="G51" i="8"/>
  <c r="G50" i="8"/>
  <c r="G49" i="8"/>
  <c r="G48" i="8"/>
  <c r="G47" i="8"/>
  <c r="G46" i="8"/>
  <c r="G45" i="8"/>
  <c r="G44" i="8"/>
  <c r="G43" i="8"/>
  <c r="G42" i="8"/>
  <c r="G41" i="8"/>
  <c r="G40" i="8"/>
  <c r="G39" i="8"/>
  <c r="G38" i="8"/>
  <c r="G37" i="8"/>
  <c r="G36" i="8"/>
  <c r="G35" i="8"/>
  <c r="G34" i="8"/>
  <c r="G33" i="8"/>
  <c r="G32" i="8"/>
  <c r="G31" i="8"/>
  <c r="G30" i="8"/>
  <c r="G29" i="8"/>
  <c r="G28" i="8"/>
  <c r="G27" i="8"/>
  <c r="G26" i="8"/>
  <c r="G25" i="8"/>
  <c r="G24" i="8"/>
  <c r="G23" i="8"/>
  <c r="G22" i="8"/>
  <c r="G21" i="8"/>
  <c r="G20" i="8"/>
  <c r="G19" i="8"/>
  <c r="G18" i="8"/>
  <c r="G17" i="8"/>
  <c r="G16" i="8"/>
  <c r="G15" i="8"/>
  <c r="G14" i="8"/>
  <c r="F61" i="8"/>
  <c r="F60" i="8"/>
  <c r="F59" i="8"/>
  <c r="F58" i="8"/>
  <c r="F57" i="8"/>
  <c r="F56" i="8"/>
  <c r="F55" i="8"/>
  <c r="F54" i="8"/>
  <c r="F53" i="8"/>
  <c r="F52" i="8"/>
  <c r="F51" i="8"/>
  <c r="F50" i="8"/>
  <c r="F49" i="8"/>
  <c r="F48" i="8"/>
  <c r="F47" i="8"/>
  <c r="F46" i="8"/>
  <c r="F45" i="8"/>
  <c r="F44" i="8"/>
  <c r="F43" i="8"/>
  <c r="F42" i="8"/>
  <c r="F41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62" i="8" l="1"/>
  <c r="G62" i="8"/>
  <c r="H62" i="8"/>
  <c r="I62" i="8"/>
</calcChain>
</file>

<file path=xl/sharedStrings.xml><?xml version="1.0" encoding="utf-8"?>
<sst xmlns="http://schemas.openxmlformats.org/spreadsheetml/2006/main" count="89" uniqueCount="31">
  <si>
    <t>&lt;記入方法&gt;</t>
    <rPh sb="1" eb="3">
      <t>キニュウ</t>
    </rPh>
    <rPh sb="3" eb="5">
      <t>ホウホウ</t>
    </rPh>
    <phoneticPr fontId="3"/>
  </si>
  <si>
    <t>(MW)</t>
    <phoneticPr fontId="3"/>
  </si>
  <si>
    <t>コマ</t>
    <phoneticPr fontId="3"/>
  </si>
  <si>
    <t>時刻</t>
    <rPh sb="0" eb="2">
      <t>ジコク</t>
    </rPh>
    <phoneticPr fontId="3"/>
  </si>
  <si>
    <t>kWh</t>
    <phoneticPr fontId="3"/>
  </si>
  <si>
    <t>～</t>
    <phoneticPr fontId="3"/>
  </si>
  <si>
    <t>24:00</t>
    <phoneticPr fontId="3"/>
  </si>
  <si>
    <t>月</t>
    <rPh sb="0" eb="1">
      <t>ツキ</t>
    </rPh>
    <phoneticPr fontId="3"/>
  </si>
  <si>
    <t>計</t>
    <rPh sb="0" eb="1">
      <t>ケイ</t>
    </rPh>
    <phoneticPr fontId="3"/>
  </si>
  <si>
    <t>受給電力量(kWh)</t>
    <rPh sb="0" eb="2">
      <t>ジュキュウ</t>
    </rPh>
    <rPh sb="2" eb="4">
      <t>デンリョク</t>
    </rPh>
    <rPh sb="4" eb="5">
      <t>リョウ</t>
    </rPh>
    <phoneticPr fontId="3"/>
  </si>
  <si>
    <t>2025年</t>
    <rPh sb="4" eb="5">
      <t>ネン</t>
    </rPh>
    <phoneticPr fontId="3"/>
  </si>
  <si>
    <t>2026年</t>
    <rPh sb="4" eb="5">
      <t>ネン</t>
    </rPh>
    <phoneticPr fontId="3"/>
  </si>
  <si>
    <t>年</t>
    <rPh sb="0" eb="1">
      <t>ネン</t>
    </rPh>
    <phoneticPr fontId="3"/>
  </si>
  <si>
    <t>4月</t>
    <rPh sb="1" eb="2">
      <t>ガツ</t>
    </rPh>
    <phoneticPr fontId="3"/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</si>
  <si>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</si>
  <si>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</si>
  <si>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</si>
  <si>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</si>
  <si>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</si>
  <si>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</si>
  <si>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</si>
  <si>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</si>
  <si>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</si>
  <si>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</si>
  <si>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</si>
  <si>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価格提示希望申込書（単年卸）補紙　当社指定型受給計画等記載フォーマット</t>
    <rPh sb="0" eb="2">
      <t>カカク</t>
    </rPh>
    <rPh sb="2" eb="4">
      <t>テイジ</t>
    </rPh>
    <rPh sb="4" eb="6">
      <t>キボウ</t>
    </rPh>
    <rPh sb="6" eb="9">
      <t>モウシコミショ</t>
    </rPh>
    <rPh sb="10" eb="12">
      <t>タンネン</t>
    </rPh>
    <rPh sb="12" eb="13">
      <t>オロシ</t>
    </rPh>
    <rPh sb="14" eb="15">
      <t>ホ</t>
    </rPh>
    <rPh sb="15" eb="16">
      <t>シ</t>
    </rPh>
    <rPh sb="17" eb="19">
      <t>トウシャ</t>
    </rPh>
    <rPh sb="19" eb="21">
      <t>シテイ</t>
    </rPh>
    <rPh sb="21" eb="22">
      <t>ガタ</t>
    </rPh>
    <rPh sb="22" eb="24">
      <t>ジュキュウ</t>
    </rPh>
    <rPh sb="24" eb="26">
      <t>ケイカク</t>
    </rPh>
    <rPh sb="26" eb="27">
      <t>トウ</t>
    </rPh>
    <rPh sb="27" eb="29">
      <t>キサイ</t>
    </rPh>
    <phoneticPr fontId="3"/>
  </si>
  <si>
    <t>年間のピークとなる１月の最大受給電力（２MW単位）を黄色網掛箇所へ記入してください。</t>
    <rPh sb="0" eb="2">
      <t>ネンカン</t>
    </rPh>
    <rPh sb="10" eb="11">
      <t>ガツ</t>
    </rPh>
    <rPh sb="12" eb="14">
      <t>サイダイ</t>
    </rPh>
    <rPh sb="14" eb="16">
      <t>ジュキュウ</t>
    </rPh>
    <rPh sb="16" eb="18">
      <t>デンリョク</t>
    </rPh>
    <rPh sb="22" eb="24">
      <t>タンイ</t>
    </rPh>
    <rPh sb="26" eb="28">
      <t>キイロ</t>
    </rPh>
    <rPh sb="28" eb="30">
      <t>アミカ</t>
    </rPh>
    <rPh sb="30" eb="32">
      <t>カショ</t>
    </rPh>
    <rPh sb="33" eb="35">
      <t>キニュウ</t>
    </rPh>
    <phoneticPr fontId="3"/>
  </si>
  <si>
    <r>
      <t>&lt;</t>
    </r>
    <r>
      <rPr>
        <sz val="11"/>
        <rFont val="游ゴシック"/>
        <family val="3"/>
        <charset val="128"/>
        <scheme val="minor"/>
      </rPr>
      <t>年間のピークとなる１月の最大受給電力&gt;</t>
    </r>
    <rPh sb="1" eb="3">
      <t>ネンカン</t>
    </rPh>
    <rPh sb="11" eb="12">
      <t>ガツ</t>
    </rPh>
    <rPh sb="13" eb="19">
      <t>サイダイジュキュウデンリョク</t>
    </rPh>
    <phoneticPr fontId="3"/>
  </si>
  <si>
    <r>
      <t>右枠に記入してください</t>
    </r>
    <r>
      <rPr>
        <sz val="11"/>
        <rFont val="游ゴシック"/>
        <family val="3"/>
        <charset val="128"/>
        <scheme val="minor"/>
      </rPr>
      <t>（２MW単位）。</t>
    </r>
    <rPh sb="0" eb="1">
      <t>ミギ</t>
    </rPh>
    <rPh sb="1" eb="2">
      <t>ワク</t>
    </rPh>
    <rPh sb="3" eb="5">
      <t>キニュウ</t>
    </rPh>
    <phoneticPr fontId="3"/>
  </si>
  <si>
    <t>各月・時間帯毎の受給電力量が自動入力されます。</t>
    <rPh sb="0" eb="2">
      <t>カクツキ</t>
    </rPh>
    <rPh sb="3" eb="6">
      <t>ジカンタイ</t>
    </rPh>
    <rPh sb="6" eb="7">
      <t>ゴト</t>
    </rPh>
    <rPh sb="8" eb="10">
      <t>ジュキュウ</t>
    </rPh>
    <rPh sb="10" eb="12">
      <t>デンリョク</t>
    </rPh>
    <rPh sb="12" eb="13">
      <t>リョウ</t>
    </rPh>
    <rPh sb="14" eb="16">
      <t>ジドウ</t>
    </rPh>
    <rPh sb="16" eb="18">
      <t>ニュウリョク</t>
    </rPh>
    <phoneticPr fontId="3"/>
  </si>
  <si>
    <t>&lt;各月・時間帯毎の受給電力量&gt;</t>
    <rPh sb="1" eb="3">
      <t>カクツキ</t>
    </rPh>
    <rPh sb="4" eb="7">
      <t>ジカンタイ</t>
    </rPh>
    <rPh sb="7" eb="8">
      <t>ゴト</t>
    </rPh>
    <rPh sb="9" eb="11">
      <t>ジュキュウ</t>
    </rPh>
    <rPh sb="11" eb="13">
      <t>デンリョク</t>
    </rPh>
    <rPh sb="13" eb="14">
      <t>リョウ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</si>
</sst>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&quot; &quot;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name val="Arial"/>
      <family val="2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11"/>
      <name val="ＭＳ ゴシック"/>
      <family val="3"/>
      <charset val="128"/>
    </font>
    <font>
      <sz val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  <border>
      <left/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medium">
        <color indexed="64"/>
      </right>
      <top style="hair">
        <color auto="1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9" fontId="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6" fillId="0" borderId="0" xfId="0" applyFont="1" applyProtection="1">
      <alignment vertical="center"/>
      <protection locked="0"/>
    </xf>
    <xf numFmtId="176" fontId="7" fillId="2" borderId="1" xfId="1" applyNumberFormat="1" applyFont="1" applyFill="1" applyBorder="1" applyProtection="1">
      <alignment vertical="center"/>
      <protection locked="0"/>
    </xf>
    <xf numFmtId="0" fontId="0" fillId="0" borderId="0" xfId="0" applyProtection="1">
      <alignment vertical="center"/>
    </xf>
    <xf numFmtId="0" fontId="5" fillId="0" borderId="0" xfId="0" applyFont="1" applyProtection="1">
      <alignment vertical="center"/>
    </xf>
    <xf numFmtId="0" fontId="6" fillId="0" borderId="0" xfId="0" applyFont="1" applyProtection="1">
      <alignment vertical="center"/>
    </xf>
    <xf numFmtId="0" fontId="7" fillId="0" borderId="2" xfId="0" applyFont="1" applyBorder="1" applyProtection="1">
      <alignment vertical="center"/>
    </xf>
    <xf numFmtId="0" fontId="7" fillId="0" borderId="3" xfId="0" applyFont="1" applyBorder="1" applyProtection="1">
      <alignment vertical="center"/>
    </xf>
    <xf numFmtId="0" fontId="7" fillId="0" borderId="4" xfId="0" applyFont="1" applyBorder="1" applyProtection="1">
      <alignment vertical="center"/>
    </xf>
    <xf numFmtId="0" fontId="7" fillId="0" borderId="5" xfId="0" applyFont="1" applyBorder="1" applyProtection="1">
      <alignment vertical="center"/>
    </xf>
    <xf numFmtId="0" fontId="7" fillId="0" borderId="6" xfId="0" applyFont="1" applyBorder="1" applyProtection="1">
      <alignment vertical="center"/>
    </xf>
    <xf numFmtId="0" fontId="7" fillId="0" borderId="7" xfId="0" applyFont="1" applyBorder="1" applyProtection="1">
      <alignment vertical="center"/>
    </xf>
    <xf numFmtId="0" fontId="7" fillId="0" borderId="0" xfId="0" applyFont="1" applyProtection="1">
      <alignment vertical="center"/>
    </xf>
    <xf numFmtId="0" fontId="7" fillId="0" borderId="0" xfId="0" applyFont="1" applyAlignment="1" applyProtection="1">
      <alignment horizontal="right" vertical="center"/>
    </xf>
    <xf numFmtId="0" fontId="7" fillId="3" borderId="21" xfId="0" applyFont="1" applyFill="1" applyBorder="1" applyProtection="1">
      <alignment vertical="center"/>
    </xf>
    <xf numFmtId="0" fontId="7" fillId="3" borderId="22" xfId="0" applyFont="1" applyFill="1" applyBorder="1" applyProtection="1">
      <alignment vertical="center"/>
    </xf>
    <xf numFmtId="0" fontId="7" fillId="3" borderId="42" xfId="0" applyFont="1" applyFill="1" applyBorder="1" applyProtection="1">
      <alignment vertical="center"/>
    </xf>
    <xf numFmtId="0" fontId="7" fillId="3" borderId="23" xfId="0" applyFont="1" applyFill="1" applyBorder="1" applyAlignment="1" applyProtection="1">
      <alignment horizontal="center" vertical="center"/>
    </xf>
    <xf numFmtId="0" fontId="7" fillId="0" borderId="22" xfId="0" applyFont="1" applyBorder="1" applyAlignment="1" applyProtection="1">
      <alignment horizontal="center" vertical="center"/>
    </xf>
    <xf numFmtId="0" fontId="7" fillId="0" borderId="42" xfId="0" applyFont="1" applyBorder="1" applyProtection="1">
      <alignment vertical="center"/>
    </xf>
    <xf numFmtId="0" fontId="7" fillId="0" borderId="23" xfId="0" applyFont="1" applyBorder="1" applyProtection="1">
      <alignment vertical="center"/>
    </xf>
    <xf numFmtId="0" fontId="7" fillId="0" borderId="43" xfId="0" applyFont="1" applyBorder="1" applyAlignment="1" applyProtection="1">
      <alignment horizontal="right" vertical="center"/>
    </xf>
    <xf numFmtId="0" fontId="0" fillId="3" borderId="38" xfId="0" applyFill="1" applyBorder="1" applyAlignment="1" applyProtection="1">
      <alignment horizontal="center" vertical="center"/>
    </xf>
    <xf numFmtId="0" fontId="0" fillId="3" borderId="39" xfId="0" applyFill="1" applyBorder="1" applyAlignment="1" applyProtection="1">
      <alignment horizontal="center" vertical="center"/>
    </xf>
    <xf numFmtId="0" fontId="0" fillId="3" borderId="44" xfId="0" applyFill="1" applyBorder="1" applyAlignment="1" applyProtection="1">
      <alignment horizontal="center" vertical="center"/>
    </xf>
    <xf numFmtId="0" fontId="0" fillId="3" borderId="40" xfId="0" applyFill="1" applyBorder="1" applyAlignment="1" applyProtection="1">
      <alignment horizontal="center" vertical="center"/>
    </xf>
    <xf numFmtId="55" fontId="0" fillId="0" borderId="41" xfId="0" applyNumberFormat="1" applyBorder="1" applyAlignment="1" applyProtection="1">
      <alignment horizontal="center" vertical="center"/>
    </xf>
    <xf numFmtId="55" fontId="0" fillId="0" borderId="45" xfId="0" applyNumberFormat="1" applyBorder="1" applyAlignment="1" applyProtection="1">
      <alignment horizontal="center" vertical="center"/>
    </xf>
    <xf numFmtId="0" fontId="0" fillId="3" borderId="24" xfId="0" applyFill="1" applyBorder="1" applyAlignment="1" applyProtection="1">
      <alignment horizontal="center" vertical="center"/>
    </xf>
    <xf numFmtId="0" fontId="0" fillId="3" borderId="8" xfId="0" applyFill="1" applyBorder="1" applyAlignment="1" applyProtection="1">
      <alignment horizontal="centerContinuous" vertical="center"/>
    </xf>
    <xf numFmtId="55" fontId="0" fillId="0" borderId="8" xfId="0" applyNumberFormat="1" applyBorder="1" applyAlignment="1" applyProtection="1">
      <alignment horizontal="center" vertical="center"/>
    </xf>
    <xf numFmtId="55" fontId="0" fillId="0" borderId="25" xfId="0" applyNumberFormat="1" applyBorder="1" applyAlignment="1" applyProtection="1">
      <alignment horizontal="center" vertical="center"/>
    </xf>
    <xf numFmtId="0" fontId="0" fillId="3" borderId="35" xfId="0" applyFill="1" applyBorder="1" applyAlignment="1" applyProtection="1">
      <alignment horizontal="center" vertical="center"/>
    </xf>
    <xf numFmtId="20" fontId="0" fillId="3" borderId="15" xfId="0" applyNumberFormat="1" applyFill="1" applyBorder="1" applyAlignment="1" applyProtection="1">
      <alignment horizontal="centerContinuous" vertical="center"/>
    </xf>
    <xf numFmtId="0" fontId="0" fillId="3" borderId="10" xfId="0" applyFill="1" applyBorder="1" applyAlignment="1" applyProtection="1">
      <alignment horizontal="centerContinuous" vertical="center"/>
    </xf>
    <xf numFmtId="20" fontId="0" fillId="3" borderId="11" xfId="0" applyNumberFormat="1" applyFill="1" applyBorder="1" applyAlignment="1" applyProtection="1">
      <alignment horizontal="centerContinuous" vertical="center"/>
    </xf>
    <xf numFmtId="176" fontId="0" fillId="0" borderId="19" xfId="1" applyNumberFormat="1" applyFont="1" applyBorder="1" applyProtection="1">
      <alignment vertical="center"/>
    </xf>
    <xf numFmtId="176" fontId="0" fillId="0" borderId="26" xfId="1" applyNumberFormat="1" applyFont="1" applyBorder="1" applyProtection="1">
      <alignment vertical="center"/>
    </xf>
    <xf numFmtId="0" fontId="0" fillId="3" borderId="36" xfId="0" applyFill="1" applyBorder="1" applyAlignment="1" applyProtection="1">
      <alignment horizontal="center" vertical="center"/>
    </xf>
    <xf numFmtId="20" fontId="0" fillId="3" borderId="16" xfId="0" applyNumberFormat="1" applyFill="1" applyBorder="1" applyAlignment="1" applyProtection="1">
      <alignment horizontal="centerContinuous" vertical="center"/>
    </xf>
    <xf numFmtId="0" fontId="0" fillId="3" borderId="9" xfId="0" applyFill="1" applyBorder="1" applyAlignment="1" applyProtection="1">
      <alignment horizontal="centerContinuous" vertical="center"/>
    </xf>
    <xf numFmtId="20" fontId="0" fillId="3" borderId="12" xfId="0" applyNumberFormat="1" applyFill="1" applyBorder="1" applyAlignment="1" applyProtection="1">
      <alignment horizontal="centerContinuous" vertical="center"/>
    </xf>
    <xf numFmtId="176" fontId="0" fillId="0" borderId="18" xfId="1" applyNumberFormat="1" applyFont="1" applyBorder="1" applyProtection="1">
      <alignment vertical="center"/>
    </xf>
    <xf numFmtId="176" fontId="0" fillId="0" borderId="27" xfId="1" applyNumberFormat="1" applyFont="1" applyBorder="1" applyProtection="1">
      <alignment vertical="center"/>
    </xf>
    <xf numFmtId="0" fontId="0" fillId="3" borderId="37" xfId="0" applyFill="1" applyBorder="1" applyAlignment="1" applyProtection="1">
      <alignment horizontal="center" vertical="center"/>
    </xf>
    <xf numFmtId="20" fontId="0" fillId="3" borderId="17" xfId="0" applyNumberFormat="1" applyFill="1" applyBorder="1" applyAlignment="1" applyProtection="1">
      <alignment horizontal="centerContinuous" vertical="center"/>
    </xf>
    <xf numFmtId="0" fontId="0" fillId="3" borderId="13" xfId="0" applyFill="1" applyBorder="1" applyAlignment="1" applyProtection="1">
      <alignment horizontal="centerContinuous" vertical="center"/>
    </xf>
    <xf numFmtId="20" fontId="0" fillId="3" borderId="14" xfId="0" applyNumberFormat="1" applyFill="1" applyBorder="1" applyAlignment="1" applyProtection="1">
      <alignment horizontal="centerContinuous" vertical="center"/>
    </xf>
    <xf numFmtId="176" fontId="0" fillId="0" borderId="20" xfId="1" applyNumberFormat="1" applyFont="1" applyBorder="1" applyProtection="1">
      <alignment vertical="center"/>
    </xf>
    <xf numFmtId="176" fontId="0" fillId="0" borderId="28" xfId="1" applyNumberFormat="1" applyFont="1" applyBorder="1" applyProtection="1">
      <alignment vertical="center"/>
    </xf>
    <xf numFmtId="46" fontId="0" fillId="3" borderId="14" xfId="0" quotePrefix="1" applyNumberFormat="1" applyFill="1" applyBorder="1" applyAlignment="1" applyProtection="1">
      <alignment horizontal="centerContinuous" vertical="center"/>
    </xf>
    <xf numFmtId="0" fontId="0" fillId="3" borderId="29" xfId="0" applyFill="1" applyBorder="1" applyAlignment="1" applyProtection="1">
      <alignment horizontal="center" vertical="center"/>
    </xf>
    <xf numFmtId="0" fontId="0" fillId="3" borderId="30" xfId="0" applyFill="1" applyBorder="1" applyAlignment="1" applyProtection="1">
      <alignment horizontal="centerContinuous" vertical="center"/>
    </xf>
    <xf numFmtId="0" fontId="0" fillId="3" borderId="31" xfId="0" applyFill="1" applyBorder="1" applyAlignment="1" applyProtection="1">
      <alignment horizontal="centerContinuous" vertical="center"/>
    </xf>
    <xf numFmtId="0" fontId="0" fillId="3" borderId="32" xfId="0" applyFill="1" applyBorder="1" applyAlignment="1" applyProtection="1">
      <alignment horizontal="centerContinuous" vertical="center"/>
    </xf>
    <xf numFmtId="176" fontId="0" fillId="0" borderId="33" xfId="1" applyNumberFormat="1" applyFont="1" applyBorder="1" applyProtection="1">
      <alignment vertical="center"/>
    </xf>
    <xf numFmtId="176" fontId="0" fillId="0" borderId="34" xfId="1" applyNumberFormat="1" applyFont="1" applyBorder="1" applyProtection="1">
      <alignment vertical="center"/>
    </xf>
  </cellXfs>
  <cellStyles count="7">
    <cellStyle name="パーセント 2" xfId="5"/>
    <cellStyle name="桁区切り" xfId="1" builtinId="6"/>
    <cellStyle name="桁区切り 2" xfId="6"/>
    <cellStyle name="標準" xfId="0" builtinId="0"/>
    <cellStyle name="標準 10 13 4" xfId="3"/>
    <cellStyle name="標準 2" xfId="2"/>
    <cellStyle name="標準 2 2" xfId="4"/>
  </cellStyles>
  <dxfs count="1"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6"/>
  <sheetViews>
    <sheetView tabSelected="1" zoomScale="99" zoomScaleNormal="99" workbookViewId="0"/>
  </sheetViews>
  <sheetFormatPr defaultColWidth="9" defaultRowHeight="18" x14ac:dyDescent="0.55000000000000004"/>
  <cols>
    <col min="1" max="1" width="2" style="1" customWidth="1"/>
    <col min="2" max="2" width="4.33203125" style="1" customWidth="1"/>
    <col min="3" max="3" width="6" style="1" bestFit="1" customWidth="1"/>
    <col min="4" max="4" width="3.25" style="1" bestFit="1" customWidth="1"/>
    <col min="5" max="5" width="6" style="1" bestFit="1" customWidth="1"/>
    <col min="6" max="17" width="10.08203125" style="1" customWidth="1"/>
    <col min="18" max="16384" width="9" style="1"/>
  </cols>
  <sheetData>
    <row r="1" spans="1:20" x14ac:dyDescent="0.55000000000000004">
      <c r="A1" s="4"/>
      <c r="B1" s="5" t="s">
        <v>25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</row>
    <row r="2" spans="1:20" x14ac:dyDescent="0.55000000000000004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1:20" s="2" customFormat="1" ht="18.5" thickBot="1" x14ac:dyDescent="0.6">
      <c r="A3" s="6"/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</row>
    <row r="4" spans="1:20" s="2" customFormat="1" x14ac:dyDescent="0.55000000000000004">
      <c r="A4" s="6"/>
      <c r="B4" s="7" t="s">
        <v>26</v>
      </c>
      <c r="C4" s="8"/>
      <c r="D4" s="8"/>
      <c r="E4" s="8"/>
      <c r="F4" s="8"/>
      <c r="G4" s="8"/>
      <c r="H4" s="8"/>
      <c r="I4" s="8"/>
      <c r="J4" s="8"/>
      <c r="K4" s="9"/>
      <c r="L4" s="6"/>
      <c r="M4" s="6"/>
      <c r="N4" s="6"/>
      <c r="O4" s="6"/>
      <c r="P4" s="6"/>
      <c r="Q4" s="6"/>
      <c r="R4" s="6"/>
      <c r="S4" s="6"/>
    </row>
    <row r="5" spans="1:20" s="2" customFormat="1" ht="18.5" thickBot="1" x14ac:dyDescent="0.6">
      <c r="A5" s="6"/>
      <c r="B5" s="10" t="s">
        <v>29</v>
      </c>
      <c r="C5" s="11"/>
      <c r="D5" s="11"/>
      <c r="E5" s="11"/>
      <c r="F5" s="11"/>
      <c r="G5" s="11"/>
      <c r="H5" s="11"/>
      <c r="I5" s="11"/>
      <c r="J5" s="11"/>
      <c r="K5" s="12"/>
      <c r="L5" s="6"/>
      <c r="M5" s="6"/>
      <c r="N5" s="6"/>
      <c r="O5" s="6"/>
      <c r="P5" s="6"/>
      <c r="Q5" s="6"/>
      <c r="R5" s="6"/>
      <c r="S5" s="6"/>
    </row>
    <row r="6" spans="1:20" s="2" customFormat="1" x14ac:dyDescent="0.55000000000000004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20" s="2" customFormat="1" ht="18.5" thickBot="1" x14ac:dyDescent="0.6">
      <c r="A7" s="6"/>
      <c r="B7" s="6" t="s">
        <v>27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</row>
    <row r="8" spans="1:20" s="2" customFormat="1" ht="18.5" thickBot="1" x14ac:dyDescent="0.6">
      <c r="A8" s="6"/>
      <c r="B8" s="6" t="s">
        <v>28</v>
      </c>
      <c r="C8" s="6"/>
      <c r="D8" s="6"/>
      <c r="E8" s="6"/>
      <c r="F8" s="6"/>
      <c r="G8" s="6"/>
      <c r="H8" s="6"/>
      <c r="I8" s="3"/>
      <c r="J8" s="6" t="s">
        <v>1</v>
      </c>
      <c r="K8" s="6"/>
      <c r="L8" s="6"/>
      <c r="M8" s="6"/>
      <c r="N8" s="6"/>
      <c r="O8" s="6"/>
      <c r="P8" s="6"/>
      <c r="Q8" s="6"/>
      <c r="R8" s="6"/>
      <c r="S8" s="6"/>
    </row>
    <row r="9" spans="1:20" s="2" customFormat="1" x14ac:dyDescent="0.55000000000000004">
      <c r="A9" s="6"/>
      <c r="B9" s="6"/>
      <c r="C9" s="6"/>
      <c r="D9" s="6"/>
      <c r="E9" s="6"/>
      <c r="F9" s="6"/>
      <c r="G9" s="6"/>
      <c r="H9" s="13" t="str">
        <f>IF(I8="","",IF(MOD(I8,2)=0,"","2MW単位で記入してください。"))</f>
        <v/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spans="1:20" s="2" customFormat="1" ht="18.5" thickBot="1" x14ac:dyDescent="0.6">
      <c r="A10" s="6"/>
      <c r="B10" s="6" t="s">
        <v>30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4"/>
      <c r="R10" s="6"/>
      <c r="S10" s="6"/>
      <c r="T10" s="6"/>
    </row>
    <row r="11" spans="1:20" s="2" customFormat="1" x14ac:dyDescent="0.55000000000000004">
      <c r="A11" s="6"/>
      <c r="B11" s="15"/>
      <c r="C11" s="16"/>
      <c r="D11" s="17"/>
      <c r="E11" s="18" t="s">
        <v>12</v>
      </c>
      <c r="F11" s="19" t="s">
        <v>10</v>
      </c>
      <c r="G11" s="20"/>
      <c r="H11" s="20"/>
      <c r="I11" s="20"/>
      <c r="J11" s="20"/>
      <c r="K11" s="20"/>
      <c r="L11" s="20"/>
      <c r="M11" s="20"/>
      <c r="N11" s="21"/>
      <c r="O11" s="19" t="s">
        <v>11</v>
      </c>
      <c r="P11" s="20"/>
      <c r="Q11" s="22"/>
      <c r="R11" s="6"/>
      <c r="S11" s="6"/>
      <c r="T11" s="6"/>
    </row>
    <row r="12" spans="1:20" x14ac:dyDescent="0.55000000000000004">
      <c r="A12" s="4"/>
      <c r="B12" s="23"/>
      <c r="C12" s="24"/>
      <c r="D12" s="25"/>
      <c r="E12" s="26" t="s">
        <v>7</v>
      </c>
      <c r="F12" s="27" t="s">
        <v>13</v>
      </c>
      <c r="G12" s="27" t="s">
        <v>14</v>
      </c>
      <c r="H12" s="27" t="s">
        <v>15</v>
      </c>
      <c r="I12" s="27" t="s">
        <v>16</v>
      </c>
      <c r="J12" s="27" t="s">
        <v>17</v>
      </c>
      <c r="K12" s="27" t="s">
        <v>18</v>
      </c>
      <c r="L12" s="27" t="s">
        <v>19</v>
      </c>
      <c r="M12" s="27" t="s">
        <v>20</v>
      </c>
      <c r="N12" s="27" t="s">
        <v>21</v>
      </c>
      <c r="O12" s="27" t="s">
        <v>22</v>
      </c>
      <c r="P12" s="27" t="s">
        <v>23</v>
      </c>
      <c r="Q12" s="28" t="s">
        <v>24</v>
      </c>
      <c r="R12" s="4"/>
      <c r="S12" s="4"/>
      <c r="T12" s="4"/>
    </row>
    <row r="13" spans="1:20" x14ac:dyDescent="0.55000000000000004">
      <c r="A13" s="4"/>
      <c r="B13" s="29" t="s">
        <v>2</v>
      </c>
      <c r="C13" s="30" t="s">
        <v>3</v>
      </c>
      <c r="D13" s="30"/>
      <c r="E13" s="30"/>
      <c r="F13" s="31" t="s">
        <v>4</v>
      </c>
      <c r="G13" s="31" t="s">
        <v>4</v>
      </c>
      <c r="H13" s="31" t="s">
        <v>4</v>
      </c>
      <c r="I13" s="31" t="s">
        <v>4</v>
      </c>
      <c r="J13" s="31" t="s">
        <v>4</v>
      </c>
      <c r="K13" s="31" t="s">
        <v>4</v>
      </c>
      <c r="L13" s="31" t="s">
        <v>4</v>
      </c>
      <c r="M13" s="31" t="s">
        <v>4</v>
      </c>
      <c r="N13" s="31" t="s">
        <v>4</v>
      </c>
      <c r="O13" s="31" t="s">
        <v>4</v>
      </c>
      <c r="P13" s="31" t="s">
        <v>4</v>
      </c>
      <c r="Q13" s="32" t="s">
        <v>4</v>
      </c>
      <c r="R13" s="4"/>
      <c r="S13" s="4"/>
      <c r="T13" s="4"/>
    </row>
    <row r="14" spans="1:20" x14ac:dyDescent="0.55000000000000004">
      <c r="A14" s="4"/>
      <c r="B14" s="33">
        <v>1</v>
      </c>
      <c r="C14" s="34">
        <v>0</v>
      </c>
      <c r="D14" s="35" t="s">
        <v>5</v>
      </c>
      <c r="E14" s="36">
        <v>2.0833333333333332E-2</v>
      </c>
      <c r="F14" s="37" t="str">
        <f>IF(I8="","",0.35*10^3*I8/2)</f>
        <v/>
      </c>
      <c r="G14" s="37" t="str">
        <f>IF(I8="","",0.3*10^3*I8/2)</f>
        <v/>
      </c>
      <c r="H14" s="37" t="str">
        <f>IF(I8="","",0.35*10^3*I8/2)</f>
        <v/>
      </c>
      <c r="I14" s="37" t="str">
        <f>IF(I8="","",0.5*10^3*I8/2)</f>
        <v/>
      </c>
      <c r="J14" s="37" t="str">
        <f>IF(I8="","",0.55*10^3*I8/2)</f>
        <v/>
      </c>
      <c r="K14" s="37" t="str">
        <f>IF(I8="","",0.45*10^3*I8/2)</f>
        <v/>
      </c>
      <c r="L14" s="37" t="str">
        <f>IF(I8="","",0.3*10^3*I8/2)</f>
        <v/>
      </c>
      <c r="M14" s="37" t="str">
        <f>IF(I8="","",0.4*10^3*I8/2)</f>
        <v/>
      </c>
      <c r="N14" s="37" t="str">
        <f>IF(I8="","",0.55*10^3*I8/2)</f>
        <v/>
      </c>
      <c r="O14" s="37" t="str">
        <f>IF(I8="","",0.6*10^3*I8/2)</f>
        <v/>
      </c>
      <c r="P14" s="37" t="str">
        <f>IF(I8="","",0.55*10^3*I8/2)</f>
        <v/>
      </c>
      <c r="Q14" s="38" t="str">
        <f>IF(I8="","",0.5*10^3*I8/2)</f>
        <v/>
      </c>
      <c r="R14" s="4"/>
      <c r="S14" s="4"/>
      <c r="T14" s="4"/>
    </row>
    <row r="15" spans="1:20" x14ac:dyDescent="0.55000000000000004">
      <c r="A15" s="4"/>
      <c r="B15" s="39">
        <v>2</v>
      </c>
      <c r="C15" s="40">
        <v>2.0833333333333332E-2</v>
      </c>
      <c r="D15" s="41" t="s">
        <v>5</v>
      </c>
      <c r="E15" s="42">
        <v>4.1666666666666664E-2</v>
      </c>
      <c r="F15" s="43" t="str">
        <f>IF(I8="","",0.35*10^3*I8/2)</f>
        <v/>
      </c>
      <c r="G15" s="43" t="str">
        <f>IF(I8="","",0.3*10^3*I8/2)</f>
        <v/>
      </c>
      <c r="H15" s="43" t="str">
        <f>IF(I8="","",0.35*10^3*I8/2)</f>
        <v/>
      </c>
      <c r="I15" s="43" t="str">
        <f>IF(I8="","",0.5*10^3*I8/2)</f>
        <v/>
      </c>
      <c r="J15" s="43" t="str">
        <f>IF(I8="","",0.55*10^3*I8/2)</f>
        <v/>
      </c>
      <c r="K15" s="43" t="str">
        <f>IF(I8="","",0.45*10^3*I8/2)</f>
        <v/>
      </c>
      <c r="L15" s="43" t="str">
        <f>IF(I8="","",0.3*10^3*I8/2)</f>
        <v/>
      </c>
      <c r="M15" s="43" t="str">
        <f>IF(I8="","",0.4*10^3*I8/2)</f>
        <v/>
      </c>
      <c r="N15" s="43" t="str">
        <f>IF(I8="","",0.55*10^3*I8/2)</f>
        <v/>
      </c>
      <c r="O15" s="43" t="str">
        <f>IF(I8="","",0.6*10^3*I8/2)</f>
        <v/>
      </c>
      <c r="P15" s="43" t="str">
        <f>IF(I8="","",0.55*10^3*I8/2)</f>
        <v/>
      </c>
      <c r="Q15" s="44" t="str">
        <f>IF(I8="","",0.5*10^3*I8/2)</f>
        <v/>
      </c>
      <c r="R15" s="4"/>
      <c r="S15" s="4"/>
      <c r="T15" s="4"/>
    </row>
    <row r="16" spans="1:20" x14ac:dyDescent="0.55000000000000004">
      <c r="A16" s="4"/>
      <c r="B16" s="39">
        <v>3</v>
      </c>
      <c r="C16" s="40">
        <v>4.1666666666666699E-2</v>
      </c>
      <c r="D16" s="41" t="s">
        <v>5</v>
      </c>
      <c r="E16" s="42">
        <v>6.25E-2</v>
      </c>
      <c r="F16" s="43" t="str">
        <f>IF(I8="","",0.35*10^3*I8/2)</f>
        <v/>
      </c>
      <c r="G16" s="43" t="str">
        <f>IF(I8="","",0.3*10^3*I8/2)</f>
        <v/>
      </c>
      <c r="H16" s="43" t="str">
        <f>IF(I8="","",0.35*10^3*I8/2)</f>
        <v/>
      </c>
      <c r="I16" s="43" t="str">
        <f>IF(I8="","",0.5*10^3*I8/2)</f>
        <v/>
      </c>
      <c r="J16" s="43" t="str">
        <f>IF(I8="","",0.55*10^3*I8/2)</f>
        <v/>
      </c>
      <c r="K16" s="43" t="str">
        <f>IF(I8="","",0.45*10^3*I8/2)</f>
        <v/>
      </c>
      <c r="L16" s="43" t="str">
        <f>IF(I8="","",0.3*10^3*I8/2)</f>
        <v/>
      </c>
      <c r="M16" s="43" t="str">
        <f>IF(I8="","",0.4*10^3*I8/2)</f>
        <v/>
      </c>
      <c r="N16" s="43" t="str">
        <f>IF(I8="","",0.55*10^3*I8/2)</f>
        <v/>
      </c>
      <c r="O16" s="43" t="str">
        <f>IF(I8="","",0.6*10^3*I8/2)</f>
        <v/>
      </c>
      <c r="P16" s="43" t="str">
        <f>IF(I8="","",0.55*10^3*I8/2)</f>
        <v/>
      </c>
      <c r="Q16" s="44" t="str">
        <f>IF(I8="","",0.5*10^3*I8/2)</f>
        <v/>
      </c>
      <c r="R16" s="4"/>
      <c r="S16" s="4"/>
      <c r="T16" s="4"/>
    </row>
    <row r="17" spans="1:20" x14ac:dyDescent="0.55000000000000004">
      <c r="A17" s="4"/>
      <c r="B17" s="39">
        <v>4</v>
      </c>
      <c r="C17" s="40">
        <v>6.25E-2</v>
      </c>
      <c r="D17" s="41" t="s">
        <v>5</v>
      </c>
      <c r="E17" s="42">
        <v>8.3333333333333301E-2</v>
      </c>
      <c r="F17" s="43" t="str">
        <f>IF(I8="","",0.35*10^3*I8/2)</f>
        <v/>
      </c>
      <c r="G17" s="43" t="str">
        <f>IF(I8="","",0.3*10^3*I8/2)</f>
        <v/>
      </c>
      <c r="H17" s="43" t="str">
        <f>IF(I8="","",0.35*10^3*I8/2)</f>
        <v/>
      </c>
      <c r="I17" s="43" t="str">
        <f>IF(I8="","",0.5*10^3*I8/2)</f>
        <v/>
      </c>
      <c r="J17" s="43" t="str">
        <f>IF(I8="","",0.55*10^3*I8/2)</f>
        <v/>
      </c>
      <c r="K17" s="43" t="str">
        <f>IF(I8="","",0.45*10^3*I8/2)</f>
        <v/>
      </c>
      <c r="L17" s="43" t="str">
        <f>IF(I8="","",0.3*10^3*I8/2)</f>
        <v/>
      </c>
      <c r="M17" s="43" t="str">
        <f>IF(I8="","",0.4*10^3*I8/2)</f>
        <v/>
      </c>
      <c r="N17" s="43" t="str">
        <f>IF(I8="","",0.55*10^3*I8/2)</f>
        <v/>
      </c>
      <c r="O17" s="43" t="str">
        <f>IF(I8="","",0.6*10^3*I8/2)</f>
        <v/>
      </c>
      <c r="P17" s="43" t="str">
        <f>IF(I8="","",0.55*10^3*I8/2)</f>
        <v/>
      </c>
      <c r="Q17" s="44" t="str">
        <f>IF(I8="","",0.5*10^3*I8/2)</f>
        <v/>
      </c>
      <c r="R17" s="4"/>
      <c r="S17" s="4"/>
      <c r="T17" s="4"/>
    </row>
    <row r="18" spans="1:20" x14ac:dyDescent="0.55000000000000004">
      <c r="A18" s="4"/>
      <c r="B18" s="39">
        <v>5</v>
      </c>
      <c r="C18" s="40">
        <v>8.3333333333333301E-2</v>
      </c>
      <c r="D18" s="41" t="s">
        <v>5</v>
      </c>
      <c r="E18" s="42">
        <v>0.104166666666667</v>
      </c>
      <c r="F18" s="43" t="str">
        <f>IF(I8="","",0.35*10^3*I8/2)</f>
        <v/>
      </c>
      <c r="G18" s="43" t="str">
        <f>IF(I8="","",0.3*10^3*I8/2)</f>
        <v/>
      </c>
      <c r="H18" s="43" t="str">
        <f>IF(I8="","",0.35*10^3*I8/2)</f>
        <v/>
      </c>
      <c r="I18" s="43" t="str">
        <f>IF(I8="","",0.5*10^3*I8/2)</f>
        <v/>
      </c>
      <c r="J18" s="43" t="str">
        <f>IF(I8="","",0.55*10^3*I8/2)</f>
        <v/>
      </c>
      <c r="K18" s="43" t="str">
        <f>IF(I8="","",0.45*10^3*I8/2)</f>
        <v/>
      </c>
      <c r="L18" s="43" t="str">
        <f>IF(I8="","",0.3*10^3*I8/2)</f>
        <v/>
      </c>
      <c r="M18" s="43" t="str">
        <f>IF(I8="","",0.4*10^3*I8/2)</f>
        <v/>
      </c>
      <c r="N18" s="43" t="str">
        <f>IF(I8="","",0.55*10^3*I8/2)</f>
        <v/>
      </c>
      <c r="O18" s="43" t="str">
        <f>IF(I8="","",0.6*10^3*I8/2)</f>
        <v/>
      </c>
      <c r="P18" s="43" t="str">
        <f>IF(I8="","",0.55*10^3*I8/2)</f>
        <v/>
      </c>
      <c r="Q18" s="44" t="str">
        <f>IF(I8="","",0.5*10^3*I8/2)</f>
        <v/>
      </c>
      <c r="R18" s="4"/>
      <c r="S18" s="4"/>
      <c r="T18" s="4"/>
    </row>
    <row r="19" spans="1:20" x14ac:dyDescent="0.55000000000000004">
      <c r="A19" s="4"/>
      <c r="B19" s="39">
        <v>6</v>
      </c>
      <c r="C19" s="40">
        <v>0.104166666666667</v>
      </c>
      <c r="D19" s="41" t="s">
        <v>5</v>
      </c>
      <c r="E19" s="42">
        <v>0.125</v>
      </c>
      <c r="F19" s="43" t="str">
        <f>IF(I8="","",0.35*10^3*I8/2)</f>
        <v/>
      </c>
      <c r="G19" s="43" t="str">
        <f>IF(I8="","",0.3*10^3*I8/2)</f>
        <v/>
      </c>
      <c r="H19" s="43" t="str">
        <f>IF(I8="","",0.35*10^3*I8/2)</f>
        <v/>
      </c>
      <c r="I19" s="43" t="str">
        <f>IF(I8="","",0.5*10^3*I8/2)</f>
        <v/>
      </c>
      <c r="J19" s="43" t="str">
        <f>IF(I8="","",0.55*10^3*I8/2)</f>
        <v/>
      </c>
      <c r="K19" s="43" t="str">
        <f>IF(I8="","",0.45*10^3*I8/2)</f>
        <v/>
      </c>
      <c r="L19" s="43" t="str">
        <f>IF(I8="","",0.3*10^3*I8/2)</f>
        <v/>
      </c>
      <c r="M19" s="43" t="str">
        <f>IF(I8="","",0.4*10^3*I8/2)</f>
        <v/>
      </c>
      <c r="N19" s="43" t="str">
        <f>IF(I8="","",0.55*10^3*I8/2)</f>
        <v/>
      </c>
      <c r="O19" s="43" t="str">
        <f>IF(I8="","",0.6*10^3*I8/2)</f>
        <v/>
      </c>
      <c r="P19" s="43" t="str">
        <f>IF(I8="","",0.55*10^3*I8/2)</f>
        <v/>
      </c>
      <c r="Q19" s="44" t="str">
        <f>IF(I8="","",0.5*10^3*I8/2)</f>
        <v/>
      </c>
      <c r="R19" s="4"/>
      <c r="S19" s="4"/>
      <c r="T19" s="4"/>
    </row>
    <row r="20" spans="1:20" x14ac:dyDescent="0.55000000000000004">
      <c r="A20" s="4"/>
      <c r="B20" s="39">
        <v>7</v>
      </c>
      <c r="C20" s="40">
        <v>0.125</v>
      </c>
      <c r="D20" s="41" t="s">
        <v>5</v>
      </c>
      <c r="E20" s="42">
        <v>0.14583333333333301</v>
      </c>
      <c r="F20" s="43" t="str">
        <f>IF(I8="","",0.35*10^3*I8/2)</f>
        <v/>
      </c>
      <c r="G20" s="43" t="str">
        <f>IF(I8="","",0.3*10^3*I8/2)</f>
        <v/>
      </c>
      <c r="H20" s="43" t="str">
        <f>IF(I8="","",0.35*10^3*I8/2)</f>
        <v/>
      </c>
      <c r="I20" s="43" t="str">
        <f>IF(I8="","",0.5*10^3*I8/2)</f>
        <v/>
      </c>
      <c r="J20" s="43" t="str">
        <f>IF(I8="","",0.55*10^3*I8/2)</f>
        <v/>
      </c>
      <c r="K20" s="43" t="str">
        <f>IF(I8="","",0.45*10^3*I8/2)</f>
        <v/>
      </c>
      <c r="L20" s="43" t="str">
        <f>IF(I8="","",0.3*10^3*I8/2)</f>
        <v/>
      </c>
      <c r="M20" s="43" t="str">
        <f>IF(I8="","",0.4*10^3*I8/2)</f>
        <v/>
      </c>
      <c r="N20" s="43" t="str">
        <f>IF(I8="","",0.55*10^3*I8/2)</f>
        <v/>
      </c>
      <c r="O20" s="43" t="str">
        <f>IF(I8="","",0.6*10^3*I8/2)</f>
        <v/>
      </c>
      <c r="P20" s="43" t="str">
        <f>IF(I8="","",0.55*10^3*I8/2)</f>
        <v/>
      </c>
      <c r="Q20" s="44" t="str">
        <f>IF(I8="","",0.5*10^3*I8/2)</f>
        <v/>
      </c>
      <c r="R20" s="4"/>
      <c r="S20" s="4"/>
      <c r="T20" s="4"/>
    </row>
    <row r="21" spans="1:20" x14ac:dyDescent="0.55000000000000004">
      <c r="A21" s="4"/>
      <c r="B21" s="39">
        <v>8</v>
      </c>
      <c r="C21" s="40">
        <v>0.14583333333333301</v>
      </c>
      <c r="D21" s="41" t="s">
        <v>5</v>
      </c>
      <c r="E21" s="42">
        <v>0.16666666666666599</v>
      </c>
      <c r="F21" s="43" t="str">
        <f>IF(I8="","",0.35*10^3*I8/2)</f>
        <v/>
      </c>
      <c r="G21" s="43" t="str">
        <f>IF(I8="","",0.3*10^3*I8/2)</f>
        <v/>
      </c>
      <c r="H21" s="43" t="str">
        <f>IF(I8="","",0.35*10^3*I8/2)</f>
        <v/>
      </c>
      <c r="I21" s="43" t="str">
        <f>IF(I8="","",0.5*10^3*I8/2)</f>
        <v/>
      </c>
      <c r="J21" s="43" t="str">
        <f>IF(I8="","",0.55*10^3*I8/2)</f>
        <v/>
      </c>
      <c r="K21" s="43" t="str">
        <f>IF(I8="","",0.45*10^3*I8/2)</f>
        <v/>
      </c>
      <c r="L21" s="43" t="str">
        <f>IF(I8="","",0.3*10^3*I8/2)</f>
        <v/>
      </c>
      <c r="M21" s="43" t="str">
        <f>IF(I8="","",0.4*10^3*I8/2)</f>
        <v/>
      </c>
      <c r="N21" s="43" t="str">
        <f>IF(I8="","",0.55*10^3*I8/2)</f>
        <v/>
      </c>
      <c r="O21" s="43" t="str">
        <f>IF(I8="","",0.6*10^3*I8/2)</f>
        <v/>
      </c>
      <c r="P21" s="43" t="str">
        <f>IF(I8="","",0.55*10^3*I8/2)</f>
        <v/>
      </c>
      <c r="Q21" s="44" t="str">
        <f>IF(I8="","",0.5*10^3*I8/2)</f>
        <v/>
      </c>
      <c r="R21" s="4"/>
      <c r="S21" s="4"/>
      <c r="T21" s="4"/>
    </row>
    <row r="22" spans="1:20" x14ac:dyDescent="0.55000000000000004">
      <c r="A22" s="4"/>
      <c r="B22" s="39">
        <v>9</v>
      </c>
      <c r="C22" s="40">
        <v>0.16666666666666699</v>
      </c>
      <c r="D22" s="41" t="s">
        <v>5</v>
      </c>
      <c r="E22" s="42">
        <v>0.1875</v>
      </c>
      <c r="F22" s="43" t="str">
        <f>IF(I8="","",0.35*10^3*I8/2)</f>
        <v/>
      </c>
      <c r="G22" s="43" t="str">
        <f>IF(I8="","",0.3*10^3*I8/2)</f>
        <v/>
      </c>
      <c r="H22" s="43" t="str">
        <f>IF(I8="","",0.35*10^3*I8/2)</f>
        <v/>
      </c>
      <c r="I22" s="43" t="str">
        <f>IF(I8="","",0.5*10^3*I8/2)</f>
        <v/>
      </c>
      <c r="J22" s="43" t="str">
        <f>IF(I8="","",0.55*10^3*I8/2)</f>
        <v/>
      </c>
      <c r="K22" s="43" t="str">
        <f>IF(I8="","",0.45*10^3*I8/2)</f>
        <v/>
      </c>
      <c r="L22" s="43" t="str">
        <f>IF(I8="","",0.3*10^3*I8/2)</f>
        <v/>
      </c>
      <c r="M22" s="43" t="str">
        <f>IF(I8="","",0.4*10^3*I8/2)</f>
        <v/>
      </c>
      <c r="N22" s="43" t="str">
        <f>IF(I8="","",0.55*10^3*I8/2)</f>
        <v/>
      </c>
      <c r="O22" s="43" t="str">
        <f>IF(I8="","",0.6*10^3*I8/2)</f>
        <v/>
      </c>
      <c r="P22" s="43" t="str">
        <f>IF(I8="","",0.55*10^3*I8/2)</f>
        <v/>
      </c>
      <c r="Q22" s="44" t="str">
        <f>IF(I8="","",0.5*10^3*I8/2)</f>
        <v/>
      </c>
      <c r="R22" s="4"/>
      <c r="S22" s="4"/>
      <c r="T22" s="4"/>
    </row>
    <row r="23" spans="1:20" x14ac:dyDescent="0.55000000000000004">
      <c r="A23" s="4"/>
      <c r="B23" s="39">
        <v>10</v>
      </c>
      <c r="C23" s="40">
        <v>0.1875</v>
      </c>
      <c r="D23" s="41" t="s">
        <v>5</v>
      </c>
      <c r="E23" s="42">
        <v>0.20833333333333301</v>
      </c>
      <c r="F23" s="43" t="str">
        <f>IF(I8="","",0.35*10^3*I8/2)</f>
        <v/>
      </c>
      <c r="G23" s="43" t="str">
        <f>IF(I8="","",0.3*10^3*I8/2)</f>
        <v/>
      </c>
      <c r="H23" s="43" t="str">
        <f>IF(I8="","",0.35*10^3*I8/2)</f>
        <v/>
      </c>
      <c r="I23" s="43" t="str">
        <f>IF(I8="","",0.5*10^3*I8/2)</f>
        <v/>
      </c>
      <c r="J23" s="43" t="str">
        <f>IF(I8="","",0.55*10^3*I8/2)</f>
        <v/>
      </c>
      <c r="K23" s="43" t="str">
        <f>IF(I8="","",0.45*10^3*I8/2)</f>
        <v/>
      </c>
      <c r="L23" s="43" t="str">
        <f>IF(I8="","",0.3*10^3*I8/2)</f>
        <v/>
      </c>
      <c r="M23" s="43" t="str">
        <f>IF(I8="","",0.4*10^3*I8/2)</f>
        <v/>
      </c>
      <c r="N23" s="43" t="str">
        <f>IF(I8="","",0.55*10^3*I8/2)</f>
        <v/>
      </c>
      <c r="O23" s="43" t="str">
        <f>IF(I8="","",0.6*10^3*I8/2)</f>
        <v/>
      </c>
      <c r="P23" s="43" t="str">
        <f>IF(I8="","",0.55*10^3*I8/2)</f>
        <v/>
      </c>
      <c r="Q23" s="44" t="str">
        <f>IF(I8="","",0.5*10^3*I8/2)</f>
        <v/>
      </c>
      <c r="R23" s="4"/>
      <c r="S23" s="4"/>
      <c r="T23" s="4"/>
    </row>
    <row r="24" spans="1:20" x14ac:dyDescent="0.55000000000000004">
      <c r="A24" s="4"/>
      <c r="B24" s="39">
        <v>11</v>
      </c>
      <c r="C24" s="40">
        <v>0.20833333333333301</v>
      </c>
      <c r="D24" s="41" t="s">
        <v>5</v>
      </c>
      <c r="E24" s="42">
        <v>0.22916666666666599</v>
      </c>
      <c r="F24" s="43" t="str">
        <f>IF(I8="","",0.35*10^3*I8/2)</f>
        <v/>
      </c>
      <c r="G24" s="43" t="str">
        <f>IF(I8="","",0.3*10^3*I8/2)</f>
        <v/>
      </c>
      <c r="H24" s="43" t="str">
        <f>IF(I8="","",0.35*10^3*I8/2)</f>
        <v/>
      </c>
      <c r="I24" s="43" t="str">
        <f>IF(I8="","",0.5*10^3*I8/2)</f>
        <v/>
      </c>
      <c r="J24" s="43" t="str">
        <f>IF(I8="","",0.6*10^3*I8/2)</f>
        <v/>
      </c>
      <c r="K24" s="43" t="str">
        <f>IF(I8="","",0.45*10^3*I8/2)</f>
        <v/>
      </c>
      <c r="L24" s="43" t="str">
        <f>IF(I8="","",0.3*10^3*I8/2)</f>
        <v/>
      </c>
      <c r="M24" s="43" t="str">
        <f>IF(I8="","",0.4*10^3*I8/2)</f>
        <v/>
      </c>
      <c r="N24" s="43" t="str">
        <f>IF(I8="","",0.6*10^3*I8/2)</f>
        <v/>
      </c>
      <c r="O24" s="43" t="str">
        <f>IF(I8="","",0.65*10^3*I8/2)</f>
        <v/>
      </c>
      <c r="P24" s="43" t="str">
        <f>IF(I8="","",0.6*10^3*I8/2)</f>
        <v/>
      </c>
      <c r="Q24" s="44" t="str">
        <f>IF(I8="","",0.5*10^3*I8/2)</f>
        <v/>
      </c>
      <c r="R24" s="4"/>
      <c r="S24" s="4"/>
      <c r="T24" s="4"/>
    </row>
    <row r="25" spans="1:20" x14ac:dyDescent="0.55000000000000004">
      <c r="A25" s="4"/>
      <c r="B25" s="45">
        <v>12</v>
      </c>
      <c r="C25" s="46">
        <v>0.22916666666666699</v>
      </c>
      <c r="D25" s="47" t="s">
        <v>5</v>
      </c>
      <c r="E25" s="48">
        <v>0.25</v>
      </c>
      <c r="F25" s="49" t="str">
        <f>IF(I8="","",0.4*10^3*I8/2)</f>
        <v/>
      </c>
      <c r="G25" s="49" t="str">
        <f>IF(I8="","",0.35*10^3*I8/2)</f>
        <v/>
      </c>
      <c r="H25" s="49" t="str">
        <f>IF(I8="","",0.4*10^3*I8/2)</f>
        <v/>
      </c>
      <c r="I25" s="49" t="str">
        <f>IF(I8="","",0.55*10^3*I8/2)</f>
        <v/>
      </c>
      <c r="J25" s="49" t="str">
        <f>IF(I8="","",0.65*10^3*I8/2)</f>
        <v/>
      </c>
      <c r="K25" s="49" t="str">
        <f>IF(I8="","",0.5*10^3*I8/2)</f>
        <v/>
      </c>
      <c r="L25" s="49" t="str">
        <f>IF(I8="","",0.35*10^3*I8/2)</f>
        <v/>
      </c>
      <c r="M25" s="49" t="str">
        <f>IF(I8="","",0.45*10^3*I8/2)</f>
        <v/>
      </c>
      <c r="N25" s="49" t="str">
        <f>IF(I8="","",0.65*10^3*I8/2)</f>
        <v/>
      </c>
      <c r="O25" s="49" t="str">
        <f>IF(I8="","",0.7*10^3*I8/2)</f>
        <v/>
      </c>
      <c r="P25" s="49" t="str">
        <f>IF(I8="","",0.65*10^3*I8/2)</f>
        <v/>
      </c>
      <c r="Q25" s="50" t="str">
        <f>IF(I8="","",0.55*10^3*I8/2)</f>
        <v/>
      </c>
      <c r="R25" s="4"/>
      <c r="S25" s="4"/>
      <c r="T25" s="4"/>
    </row>
    <row r="26" spans="1:20" x14ac:dyDescent="0.55000000000000004">
      <c r="A26" s="4"/>
      <c r="B26" s="33">
        <v>13</v>
      </c>
      <c r="C26" s="34">
        <v>0.25</v>
      </c>
      <c r="D26" s="35" t="s">
        <v>5</v>
      </c>
      <c r="E26" s="36">
        <v>0.27083333333333298</v>
      </c>
      <c r="F26" s="37" t="str">
        <f>IF(I8="","",0.45*10^3*I8/2)</f>
        <v/>
      </c>
      <c r="G26" s="37" t="str">
        <f>IF(I8="","",0.4*10^3*I8/2)</f>
        <v/>
      </c>
      <c r="H26" s="37" t="str">
        <f>IF(I8="","",0.4*10^3*I8/2)</f>
        <v/>
      </c>
      <c r="I26" s="37" t="str">
        <f>IF(I8="","",0.6*10^3*I8/2)</f>
        <v/>
      </c>
      <c r="J26" s="37" t="str">
        <f>IF(I8="","",0.65*10^3*I8/2)</f>
        <v/>
      </c>
      <c r="K26" s="37" t="str">
        <f>IF(I8="","",0.55*10^3*I8/2)</f>
        <v/>
      </c>
      <c r="L26" s="37" t="str">
        <f>IF(I8="","",0.4*10^3*I8/2)</f>
        <v/>
      </c>
      <c r="M26" s="37" t="str">
        <f>IF(I8="","",0.5*10^3*I8/2)</f>
        <v/>
      </c>
      <c r="N26" s="37" t="str">
        <f>IF(I8="","",0.65*10^3*I8/2)</f>
        <v/>
      </c>
      <c r="O26" s="37" t="str">
        <f>IF(I8="","",0.7*10^3*I8/2)</f>
        <v/>
      </c>
      <c r="P26" s="37" t="str">
        <f>IF(I8="","",0.65*10^3*I8/2)</f>
        <v/>
      </c>
      <c r="Q26" s="38" t="str">
        <f>IF(I8="","",0.6*10^3*I8/2)</f>
        <v/>
      </c>
      <c r="R26" s="4"/>
      <c r="S26" s="4"/>
      <c r="T26" s="4"/>
    </row>
    <row r="27" spans="1:20" x14ac:dyDescent="0.55000000000000004">
      <c r="A27" s="4"/>
      <c r="B27" s="39">
        <v>14</v>
      </c>
      <c r="C27" s="40">
        <v>0.27083333333333298</v>
      </c>
      <c r="D27" s="41" t="s">
        <v>5</v>
      </c>
      <c r="E27" s="42">
        <v>0.29166666666666602</v>
      </c>
      <c r="F27" s="43" t="str">
        <f>IF(I8="","",0.5*10^3*I8/2)</f>
        <v/>
      </c>
      <c r="G27" s="43" t="str">
        <f>IF(I8="","",0.45*10^3*I8/2)</f>
        <v/>
      </c>
      <c r="H27" s="43" t="str">
        <f>IF(I8="","",0.45*10^3*I8/2)</f>
        <v/>
      </c>
      <c r="I27" s="43" t="str">
        <f>IF(I8="","",0.65*10^3*I8/2)</f>
        <v/>
      </c>
      <c r="J27" s="43" t="str">
        <f>IF(I8="","",0.7*10^3*I8/2)</f>
        <v/>
      </c>
      <c r="K27" s="43" t="str">
        <f>IF(I8="","",0.6*10^3*I8/2)</f>
        <v/>
      </c>
      <c r="L27" s="43" t="str">
        <f>IF(I8="","",0.45*10^3*I8/2)</f>
        <v/>
      </c>
      <c r="M27" s="43" t="str">
        <f>IF(I8="","",0.55*10^3*I8/2)</f>
        <v/>
      </c>
      <c r="N27" s="43" t="str">
        <f>IF(I8="","",0.7*10^3*I8/2)</f>
        <v/>
      </c>
      <c r="O27" s="43" t="str">
        <f>IF(I8="","",0.75*10^3*I8/2)</f>
        <v/>
      </c>
      <c r="P27" s="43" t="str">
        <f>IF(I8="","",0.7*10^3*I8/2)</f>
        <v/>
      </c>
      <c r="Q27" s="44" t="str">
        <f>IF(I8="","",0.65*10^3*I8/2)</f>
        <v/>
      </c>
      <c r="R27" s="4"/>
      <c r="S27" s="4"/>
      <c r="T27" s="4"/>
    </row>
    <row r="28" spans="1:20" x14ac:dyDescent="0.55000000000000004">
      <c r="A28" s="4"/>
      <c r="B28" s="39">
        <v>15</v>
      </c>
      <c r="C28" s="40">
        <v>0.29166666666666702</v>
      </c>
      <c r="D28" s="41" t="s">
        <v>5</v>
      </c>
      <c r="E28" s="42">
        <v>0.3125</v>
      </c>
      <c r="F28" s="43" t="str">
        <f>IF(I8="","",0.5*10^3*I8/2)</f>
        <v/>
      </c>
      <c r="G28" s="43" t="str">
        <f>IF(I8="","",0.45*10^3*I8/2)</f>
        <v/>
      </c>
      <c r="H28" s="43" t="str">
        <f>IF(I8="","",0.45*10^3*I8/2)</f>
        <v/>
      </c>
      <c r="I28" s="43" t="str">
        <f>IF(I8="","",0.65*10^3*I8/2)</f>
        <v/>
      </c>
      <c r="J28" s="43" t="str">
        <f>IF(I8="","",0.75*10^3*I8/2)</f>
        <v/>
      </c>
      <c r="K28" s="43" t="str">
        <f>IF(I8="","",0.6*10^3*I8/2)</f>
        <v/>
      </c>
      <c r="L28" s="43" t="str">
        <f>IF(I8="","",0.45*10^3*I8/2)</f>
        <v/>
      </c>
      <c r="M28" s="43" t="str">
        <f>IF(I8="","",0.55*10^3*I8/2)</f>
        <v/>
      </c>
      <c r="N28" s="43" t="str">
        <f>IF(I8="","",0.75*10^3*I8/2)</f>
        <v/>
      </c>
      <c r="O28" s="43" t="str">
        <f>IF(I8="","",0.8*10^3*I8/2)</f>
        <v/>
      </c>
      <c r="P28" s="43" t="str">
        <f>IF(I8="","",0.75*10^3*I8/2)</f>
        <v/>
      </c>
      <c r="Q28" s="44" t="str">
        <f>IF(I8="","",0.65*10^3*I8/2)</f>
        <v/>
      </c>
      <c r="R28" s="4"/>
      <c r="S28" s="4"/>
      <c r="T28" s="4"/>
    </row>
    <row r="29" spans="1:20" x14ac:dyDescent="0.55000000000000004">
      <c r="A29" s="4"/>
      <c r="B29" s="39">
        <v>16</v>
      </c>
      <c r="C29" s="40">
        <v>0.3125</v>
      </c>
      <c r="D29" s="41" t="s">
        <v>5</v>
      </c>
      <c r="E29" s="42">
        <v>0.33333333333333298</v>
      </c>
      <c r="F29" s="43" t="str">
        <f>IF(I8="","",0.5*10^3*I8/2)</f>
        <v/>
      </c>
      <c r="G29" s="43" t="str">
        <f>IF(I8="","",0.45*10^3*I8/2)</f>
        <v/>
      </c>
      <c r="H29" s="43" t="str">
        <f>IF(I8="","",0.45*10^3*I8/2)</f>
        <v/>
      </c>
      <c r="I29" s="43" t="str">
        <f>IF(I8="","",0.65*10^3*I8/2)</f>
        <v/>
      </c>
      <c r="J29" s="43" t="str">
        <f>IF(I8="","",0.75*10^3*I8/2)</f>
        <v/>
      </c>
      <c r="K29" s="43" t="str">
        <f>IF(I8="","",0.6*10^3*I8/2)</f>
        <v/>
      </c>
      <c r="L29" s="43" t="str">
        <f>IF(I8="","",0.45*10^3*I8/2)</f>
        <v/>
      </c>
      <c r="M29" s="43" t="str">
        <f>IF(I8="","",0.55*10^3*I8/2)</f>
        <v/>
      </c>
      <c r="N29" s="43" t="str">
        <f>IF(I8="","",0.75*10^3*I8/2)</f>
        <v/>
      </c>
      <c r="O29" s="43" t="str">
        <f>IF(I8="","",0.8*10^3*I8/2)</f>
        <v/>
      </c>
      <c r="P29" s="43" t="str">
        <f>IF(I8="","",0.75*10^3*I8/2)</f>
        <v/>
      </c>
      <c r="Q29" s="44" t="str">
        <f>IF(I8="","",0.65*10^3*I8/2)</f>
        <v/>
      </c>
      <c r="R29" s="4"/>
      <c r="S29" s="4"/>
      <c r="T29" s="4"/>
    </row>
    <row r="30" spans="1:20" x14ac:dyDescent="0.55000000000000004">
      <c r="A30" s="4"/>
      <c r="B30" s="39">
        <v>17</v>
      </c>
      <c r="C30" s="40">
        <v>0.33333333333333298</v>
      </c>
      <c r="D30" s="41" t="s">
        <v>5</v>
      </c>
      <c r="E30" s="42">
        <v>0.35416666666666602</v>
      </c>
      <c r="F30" s="43" t="str">
        <f>IF(I8="","",0.5*10^3*I8/2)</f>
        <v/>
      </c>
      <c r="G30" s="43" t="str">
        <f>IF(I8="","",0.45*10^3*I8/2)</f>
        <v/>
      </c>
      <c r="H30" s="43" t="str">
        <f>IF(I8="","",0.45*10^3*I8/2)</f>
        <v/>
      </c>
      <c r="I30" s="43" t="str">
        <f>IF(I8="","",0.65*10^3*I8/2)</f>
        <v/>
      </c>
      <c r="J30" s="43" t="str">
        <f>IF(I8="","",0.75*10^3*I8/2)</f>
        <v/>
      </c>
      <c r="K30" s="43" t="str">
        <f>IF(I8="","",0.6*10^3*I8/2)</f>
        <v/>
      </c>
      <c r="L30" s="43" t="str">
        <f>IF(I8="","",0.45*10^3*I8/2)</f>
        <v/>
      </c>
      <c r="M30" s="43" t="str">
        <f>IF(I8="","",0.55*10^3*I8/2)</f>
        <v/>
      </c>
      <c r="N30" s="43" t="str">
        <f>IF(I8="","",0.75*10^3*I8/2)</f>
        <v/>
      </c>
      <c r="O30" s="43" t="str">
        <f>IF(I8="","",0.8*10^3*I8/2)</f>
        <v/>
      </c>
      <c r="P30" s="43" t="str">
        <f>IF(I8="","",0.75*10^3*I8/2)</f>
        <v/>
      </c>
      <c r="Q30" s="44" t="str">
        <f>IF(I8="","",0.65*10^3*I8/2)</f>
        <v/>
      </c>
      <c r="R30" s="4"/>
      <c r="S30" s="4"/>
      <c r="T30" s="4"/>
    </row>
    <row r="31" spans="1:20" x14ac:dyDescent="0.55000000000000004">
      <c r="A31" s="4"/>
      <c r="B31" s="39">
        <v>18</v>
      </c>
      <c r="C31" s="40">
        <v>0.35416666666666702</v>
      </c>
      <c r="D31" s="41" t="s">
        <v>5</v>
      </c>
      <c r="E31" s="42">
        <v>0.375</v>
      </c>
      <c r="F31" s="43" t="str">
        <f>IF(I8="","",0.5*10^3*I8/2)</f>
        <v/>
      </c>
      <c r="G31" s="43" t="str">
        <f>IF(I8="","",0.45*10^3*I8/2)</f>
        <v/>
      </c>
      <c r="H31" s="43" t="str">
        <f>IF(I8="","",0.45*10^3*I8/2)</f>
        <v/>
      </c>
      <c r="I31" s="43" t="str">
        <f>IF(I8="","",0.65*10^3*I8/2)</f>
        <v/>
      </c>
      <c r="J31" s="43" t="str">
        <f>IF(I8="","",0.75*10^3*I8/2)</f>
        <v/>
      </c>
      <c r="K31" s="43" t="str">
        <f>IF(I8="","",0.6*10^3*I8/2)</f>
        <v/>
      </c>
      <c r="L31" s="43" t="str">
        <f>IF(I8="","",0.45*10^3*I8/2)</f>
        <v/>
      </c>
      <c r="M31" s="43" t="str">
        <f>IF(I8="","",0.55*10^3*I8/2)</f>
        <v/>
      </c>
      <c r="N31" s="43" t="str">
        <f>IF(I8="","",0.7*10^3*I8/2)</f>
        <v/>
      </c>
      <c r="O31" s="43" t="str">
        <f>IF(I8="","",0.8*10^3*I8/2)</f>
        <v/>
      </c>
      <c r="P31" s="43" t="str">
        <f>IF(I8="","",0.7*10^3*I8/2)</f>
        <v/>
      </c>
      <c r="Q31" s="44" t="str">
        <f>IF(I8="","",0.65*10^3*I8/2)</f>
        <v/>
      </c>
      <c r="R31" s="4"/>
      <c r="S31" s="4"/>
      <c r="T31" s="4"/>
    </row>
    <row r="32" spans="1:20" x14ac:dyDescent="0.55000000000000004">
      <c r="A32" s="4"/>
      <c r="B32" s="39">
        <v>19</v>
      </c>
      <c r="C32" s="40">
        <v>0.375</v>
      </c>
      <c r="D32" s="41" t="s">
        <v>5</v>
      </c>
      <c r="E32" s="42">
        <v>0.39583333333333298</v>
      </c>
      <c r="F32" s="43" t="str">
        <f>IF(I8="","",0.45*10^3*I8/2)</f>
        <v/>
      </c>
      <c r="G32" s="43" t="str">
        <f>IF(I8="","",0.4*10^3*I8/2)</f>
        <v/>
      </c>
      <c r="H32" s="43" t="str">
        <f>IF(I8="","",0.4*10^3*I8/2)</f>
        <v/>
      </c>
      <c r="I32" s="43" t="str">
        <f>IF(I8="","",0.6*10^3*I8/2)</f>
        <v/>
      </c>
      <c r="J32" s="43" t="str">
        <f>IF(I8="","",0.7*10^3*I8/2)</f>
        <v/>
      </c>
      <c r="K32" s="43" t="str">
        <f>IF(I8="","",0.55*10^3*I8/2)</f>
        <v/>
      </c>
      <c r="L32" s="43" t="str">
        <f>IF(I8="","",0.4*10^3*I8/2)</f>
        <v/>
      </c>
      <c r="M32" s="43" t="str">
        <f>IF(I8="","",0.5*10^3*I8/2)</f>
        <v/>
      </c>
      <c r="N32" s="43" t="str">
        <f>IF(I8="","",0.7*10^3*I8/2)</f>
        <v/>
      </c>
      <c r="O32" s="43" t="str">
        <f>IF(I8="","",0.75*10^3*I8/2)</f>
        <v/>
      </c>
      <c r="P32" s="43" t="str">
        <f>IF(I8="","",0.7*10^3*I8/2)</f>
        <v/>
      </c>
      <c r="Q32" s="44" t="str">
        <f>IF(I8="","",0.6*10^3*I8/2)</f>
        <v/>
      </c>
      <c r="R32" s="4"/>
      <c r="S32" s="4"/>
      <c r="T32" s="4"/>
    </row>
    <row r="33" spans="1:20" x14ac:dyDescent="0.55000000000000004">
      <c r="A33" s="4"/>
      <c r="B33" s="39">
        <v>20</v>
      </c>
      <c r="C33" s="40">
        <v>0.39583333333333298</v>
      </c>
      <c r="D33" s="41" t="s">
        <v>5</v>
      </c>
      <c r="E33" s="42">
        <v>0.41666666666666602</v>
      </c>
      <c r="F33" s="43" t="str">
        <f>IF(I8="","",0.45*10^3*I8/2)</f>
        <v/>
      </c>
      <c r="G33" s="43" t="str">
        <f>IF(I8="","",0.4*10^3*I8/2)</f>
        <v/>
      </c>
      <c r="H33" s="43" t="str">
        <f>IF(I8="","",0.4*10^3*I8/2)</f>
        <v/>
      </c>
      <c r="I33" s="43" t="str">
        <f>IF(I8="","",0.6*10^3*I8/2)</f>
        <v/>
      </c>
      <c r="J33" s="43" t="str">
        <f>IF(I8="","",0.7*10^3*I8/2)</f>
        <v/>
      </c>
      <c r="K33" s="43" t="str">
        <f>IF(I8="","",0.55*10^3*I8/2)</f>
        <v/>
      </c>
      <c r="L33" s="43" t="str">
        <f>IF(I8="","",0.4*10^3*I8/2)</f>
        <v/>
      </c>
      <c r="M33" s="43" t="str">
        <f>IF(I8="","",0.5*10^3*I8/2)</f>
        <v/>
      </c>
      <c r="N33" s="43" t="str">
        <f>IF(I8="","",0.65*10^3*I8/2)</f>
        <v/>
      </c>
      <c r="O33" s="43" t="str">
        <f>IF(I8="","",0.75*10^3*I8/2)</f>
        <v/>
      </c>
      <c r="P33" s="43" t="str">
        <f>IF(I8="","",0.65*10^3*I8/2)</f>
        <v/>
      </c>
      <c r="Q33" s="44" t="str">
        <f>IF(I8="","",0.6*10^3*I8/2)</f>
        <v/>
      </c>
      <c r="R33" s="4"/>
      <c r="S33" s="4"/>
      <c r="T33" s="4"/>
    </row>
    <row r="34" spans="1:20" x14ac:dyDescent="0.55000000000000004">
      <c r="A34" s="4"/>
      <c r="B34" s="39">
        <v>21</v>
      </c>
      <c r="C34" s="40">
        <v>0.41666666666666702</v>
      </c>
      <c r="D34" s="41" t="s">
        <v>5</v>
      </c>
      <c r="E34" s="42">
        <v>0.4375</v>
      </c>
      <c r="F34" s="43" t="str">
        <f>IF(I8="","",0.45*10^3*I8/2)</f>
        <v/>
      </c>
      <c r="G34" s="43" t="str">
        <f>IF(I8="","",0.4*10^3*I8/2)</f>
        <v/>
      </c>
      <c r="H34" s="43" t="str">
        <f>IF(I8="","",0.4*10^3*I8/2)</f>
        <v/>
      </c>
      <c r="I34" s="43" t="str">
        <f>IF(I8="","",0.6*10^3*I8/2)</f>
        <v/>
      </c>
      <c r="J34" s="43" t="str">
        <f>IF(I8="","",0.7*10^3*I8/2)</f>
        <v/>
      </c>
      <c r="K34" s="43" t="str">
        <f>IF(I8="","",0.55*10^3*I8/2)</f>
        <v/>
      </c>
      <c r="L34" s="43" t="str">
        <f>IF(I8="","",0.4*10^3*I8/2)</f>
        <v/>
      </c>
      <c r="M34" s="43" t="str">
        <f>IF(I8="","",0.5*10^3*I8/2)</f>
        <v/>
      </c>
      <c r="N34" s="43" t="str">
        <f>IF(I8="","",0.65*10^3*I8/2)</f>
        <v/>
      </c>
      <c r="O34" s="43" t="str">
        <f>IF(I8="","",0.75*10^3*I8/2)</f>
        <v/>
      </c>
      <c r="P34" s="43" t="str">
        <f>IF(I8="","",0.65*10^3*I8/2)</f>
        <v/>
      </c>
      <c r="Q34" s="44" t="str">
        <f>IF(I8="","",0.6*10^3*I8/2)</f>
        <v/>
      </c>
      <c r="R34" s="4"/>
      <c r="S34" s="4"/>
      <c r="T34" s="4"/>
    </row>
    <row r="35" spans="1:20" x14ac:dyDescent="0.55000000000000004">
      <c r="A35" s="4"/>
      <c r="B35" s="39">
        <v>22</v>
      </c>
      <c r="C35" s="40">
        <v>0.4375</v>
      </c>
      <c r="D35" s="41" t="s">
        <v>5</v>
      </c>
      <c r="E35" s="42">
        <v>0.45833333333333298</v>
      </c>
      <c r="F35" s="43" t="str">
        <f>IF(I8="","",0.45*10^3*I8/2)</f>
        <v/>
      </c>
      <c r="G35" s="43" t="str">
        <f>IF(I8="","",0.4*10^3*I8/2)</f>
        <v/>
      </c>
      <c r="H35" s="43" t="str">
        <f>IF(I8="","",0.4*10^3*I8/2)</f>
        <v/>
      </c>
      <c r="I35" s="43" t="str">
        <f>IF(I8="","",0.6*10^3*I8/2)</f>
        <v/>
      </c>
      <c r="J35" s="43" t="str">
        <f>IF(I8="","",0.7*10^3*I8/2)</f>
        <v/>
      </c>
      <c r="K35" s="43" t="str">
        <f>IF(I8="","",0.55*10^3*I8/2)</f>
        <v/>
      </c>
      <c r="L35" s="43" t="str">
        <f>IF(I8="","",0.4*10^3*I8/2)</f>
        <v/>
      </c>
      <c r="M35" s="43" t="str">
        <f>IF(I8="","",0.5*10^3*I8/2)</f>
        <v/>
      </c>
      <c r="N35" s="43" t="str">
        <f>IF(I8="","",0.65*10^3*I8/2)</f>
        <v/>
      </c>
      <c r="O35" s="43" t="str">
        <f>IF(I8="","",0.75*10^3*I8/2)</f>
        <v/>
      </c>
      <c r="P35" s="43" t="str">
        <f>IF(I8="","",0.65*10^3*I8/2)</f>
        <v/>
      </c>
      <c r="Q35" s="44" t="str">
        <f>IF(I8="","",0.6*10^3*I8/2)</f>
        <v/>
      </c>
      <c r="R35" s="4"/>
      <c r="S35" s="4"/>
      <c r="T35" s="4"/>
    </row>
    <row r="36" spans="1:20" x14ac:dyDescent="0.55000000000000004">
      <c r="A36" s="4"/>
      <c r="B36" s="39">
        <v>23</v>
      </c>
      <c r="C36" s="40">
        <v>0.45833333333333298</v>
      </c>
      <c r="D36" s="41" t="s">
        <v>5</v>
      </c>
      <c r="E36" s="42">
        <v>0.47916666666666602</v>
      </c>
      <c r="F36" s="43" t="str">
        <f>IF(I8="","",0.45*10^3*I8/2)</f>
        <v/>
      </c>
      <c r="G36" s="43" t="str">
        <f>IF(I8="","",0.4*10^3*I8/2)</f>
        <v/>
      </c>
      <c r="H36" s="43" t="str">
        <f>IF(I8="","",0.4*10^3*I8/2)</f>
        <v/>
      </c>
      <c r="I36" s="43" t="str">
        <f>IF(I8="","",0.6*10^3*I8/2)</f>
        <v/>
      </c>
      <c r="J36" s="43" t="str">
        <f>IF(I8="","",0.7*10^3*I8/2)</f>
        <v/>
      </c>
      <c r="K36" s="43" t="str">
        <f>IF(I8="","",0.55*10^3*I8/2)</f>
        <v/>
      </c>
      <c r="L36" s="43" t="str">
        <f>IF(I8="","",0.4*10^3*I8/2)</f>
        <v/>
      </c>
      <c r="M36" s="43" t="str">
        <f>IF(I8="","",0.5*10^3*I8/2)</f>
        <v/>
      </c>
      <c r="N36" s="43" t="str">
        <f>IF(I8="","",0.65*10^3*I8/2)</f>
        <v/>
      </c>
      <c r="O36" s="43" t="str">
        <f>IF(I8="","",0.75*10^3*I8/2)</f>
        <v/>
      </c>
      <c r="P36" s="43" t="str">
        <f>IF(I8="","",0.65*10^3*I8/2)</f>
        <v/>
      </c>
      <c r="Q36" s="44" t="str">
        <f>IF(I8="","",0.6*10^3*I8/2)</f>
        <v/>
      </c>
      <c r="R36" s="4"/>
      <c r="S36" s="4"/>
      <c r="T36" s="4"/>
    </row>
    <row r="37" spans="1:20" x14ac:dyDescent="0.55000000000000004">
      <c r="A37" s="4"/>
      <c r="B37" s="45">
        <v>24</v>
      </c>
      <c r="C37" s="46">
        <v>0.47916666666666702</v>
      </c>
      <c r="D37" s="47" t="s">
        <v>5</v>
      </c>
      <c r="E37" s="48">
        <v>0.5</v>
      </c>
      <c r="F37" s="49" t="str">
        <f>IF(I8="","",0.45*10^3*I8/2)</f>
        <v/>
      </c>
      <c r="G37" s="49" t="str">
        <f>IF(I8="","",0.4*10^3*I8/2)</f>
        <v/>
      </c>
      <c r="H37" s="49" t="str">
        <f>IF(I8="","",0.4*10^3*I8/2)</f>
        <v/>
      </c>
      <c r="I37" s="49" t="str">
        <f>IF(I8="","",0.6*10^3*I8/2)</f>
        <v/>
      </c>
      <c r="J37" s="49" t="str">
        <f>IF(I8="","",0.7*10^3*I8/2)</f>
        <v/>
      </c>
      <c r="K37" s="49" t="str">
        <f>IF(I8="","",0.55*10^3*I8/2)</f>
        <v/>
      </c>
      <c r="L37" s="49" t="str">
        <f>IF(I8="","",0.4*10^3*I8/2)</f>
        <v/>
      </c>
      <c r="M37" s="49" t="str">
        <f>IF(I8="","",0.5*10^3*I8/2)</f>
        <v/>
      </c>
      <c r="N37" s="49" t="str">
        <f>IF(I8="","",0.65*10^3*I8/2)</f>
        <v/>
      </c>
      <c r="O37" s="49" t="str">
        <f>IF(I8="","",0.75*10^3*I8/2)</f>
        <v/>
      </c>
      <c r="P37" s="49" t="str">
        <f>IF(I8="","",0.65*10^3*I8/2)</f>
        <v/>
      </c>
      <c r="Q37" s="50" t="str">
        <f>IF(I8="","",0.6*10^3*I8/2)</f>
        <v/>
      </c>
      <c r="R37" s="4"/>
      <c r="S37" s="4"/>
      <c r="T37" s="4"/>
    </row>
    <row r="38" spans="1:20" x14ac:dyDescent="0.55000000000000004">
      <c r="A38" s="4"/>
      <c r="B38" s="33">
        <v>25</v>
      </c>
      <c r="C38" s="34">
        <v>0.5</v>
      </c>
      <c r="D38" s="35" t="s">
        <v>5</v>
      </c>
      <c r="E38" s="36">
        <v>0.52083333333333304</v>
      </c>
      <c r="F38" s="37" t="str">
        <f>IF(I8="","",0.45*10^3*I8/2)</f>
        <v/>
      </c>
      <c r="G38" s="37" t="str">
        <f>IF(I8="","",0.4*10^3*I8/2)</f>
        <v/>
      </c>
      <c r="H38" s="37" t="str">
        <f>IF(I8="","",0.4*10^3*I8/2)</f>
        <v/>
      </c>
      <c r="I38" s="37" t="str">
        <f>IF(I8="","",0.6*10^3*I8/2)</f>
        <v/>
      </c>
      <c r="J38" s="37" t="str">
        <f>IF(I8="","",0.7*10^3*I8/2)</f>
        <v/>
      </c>
      <c r="K38" s="37" t="str">
        <f>IF(I8="","",0.55*10^3*I8/2)</f>
        <v/>
      </c>
      <c r="L38" s="37" t="str">
        <f>IF(I8="","",0.4*10^3*I8/2)</f>
        <v/>
      </c>
      <c r="M38" s="37" t="str">
        <f>IF(I8="","",0.5*10^3*I8/2)</f>
        <v/>
      </c>
      <c r="N38" s="37" t="str">
        <f>IF(I8="","",0.65*10^3*I8/2)</f>
        <v/>
      </c>
      <c r="O38" s="37" t="str">
        <f>IF(I8="","",0.75*10^3*I8/2)</f>
        <v/>
      </c>
      <c r="P38" s="37" t="str">
        <f>IF(I8="","",0.65*10^3*I8/2)</f>
        <v/>
      </c>
      <c r="Q38" s="38" t="str">
        <f>IF(I8="","",0.6*10^3*I8/2)</f>
        <v/>
      </c>
      <c r="R38" s="4"/>
      <c r="S38" s="4"/>
      <c r="T38" s="4"/>
    </row>
    <row r="39" spans="1:20" x14ac:dyDescent="0.55000000000000004">
      <c r="A39" s="4"/>
      <c r="B39" s="39">
        <v>26</v>
      </c>
      <c r="C39" s="40">
        <v>0.52083333333333304</v>
      </c>
      <c r="D39" s="41" t="s">
        <v>5</v>
      </c>
      <c r="E39" s="42">
        <v>0.54166666666666596</v>
      </c>
      <c r="F39" s="43" t="str">
        <f>IF(I8="","",0.45*10^3*I8/2)</f>
        <v/>
      </c>
      <c r="G39" s="43" t="str">
        <f>IF(I8="","",0.4*10^3*I8/2)</f>
        <v/>
      </c>
      <c r="H39" s="43" t="str">
        <f>IF(I8="","",0.4*10^3*I8/2)</f>
        <v/>
      </c>
      <c r="I39" s="43" t="str">
        <f>IF(I8="","",0.6*10^3*I8/2)</f>
        <v/>
      </c>
      <c r="J39" s="43" t="str">
        <f>IF(I8="","",0.7*10^3*I8/2)</f>
        <v/>
      </c>
      <c r="K39" s="43" t="str">
        <f>IF(I8="","",0.55*10^3*I8/2)</f>
        <v/>
      </c>
      <c r="L39" s="43" t="str">
        <f>IF(I8="","",0.4*10^3*I8/2)</f>
        <v/>
      </c>
      <c r="M39" s="43" t="str">
        <f>IF(I8="","",0.5*10^3*I8/2)</f>
        <v/>
      </c>
      <c r="N39" s="43" t="str">
        <f>IF(I8="","",0.65*10^3*I8/2)</f>
        <v/>
      </c>
      <c r="O39" s="43" t="str">
        <f>IF(I8="","",0.75*10^3*I8/2)</f>
        <v/>
      </c>
      <c r="P39" s="43" t="str">
        <f>IF(I8="","",0.65*10^3*I8/2)</f>
        <v/>
      </c>
      <c r="Q39" s="44" t="str">
        <f>IF(I8="","",0.6*10^3*I8/2)</f>
        <v/>
      </c>
      <c r="R39" s="4"/>
      <c r="S39" s="4"/>
      <c r="T39" s="4"/>
    </row>
    <row r="40" spans="1:20" x14ac:dyDescent="0.55000000000000004">
      <c r="A40" s="4"/>
      <c r="B40" s="39">
        <v>27</v>
      </c>
      <c r="C40" s="40">
        <v>0.54166666666666696</v>
      </c>
      <c r="D40" s="41" t="s">
        <v>5</v>
      </c>
      <c r="E40" s="42">
        <v>0.5625</v>
      </c>
      <c r="F40" s="43" t="str">
        <f>IF(I8="","",0.45*10^3*I8/2)</f>
        <v/>
      </c>
      <c r="G40" s="43" t="str">
        <f>IF(I8="","",0.4*10^3*I8/2)</f>
        <v/>
      </c>
      <c r="H40" s="43" t="str">
        <f>IF(I8="","",0.4*10^3*I8/2)</f>
        <v/>
      </c>
      <c r="I40" s="43" t="str">
        <f>IF(I8="","",0.6*10^3*I8/2)</f>
        <v/>
      </c>
      <c r="J40" s="43" t="str">
        <f>IF(I8="","",0.7*10^3*I8/2)</f>
        <v/>
      </c>
      <c r="K40" s="43" t="str">
        <f>IF(I8="","",0.55*10^3*I8/2)</f>
        <v/>
      </c>
      <c r="L40" s="43" t="str">
        <f>IF(I8="","",0.4*10^3*I8/2)</f>
        <v/>
      </c>
      <c r="M40" s="43" t="str">
        <f>IF(I8="","",0.5*10^3*I8/2)</f>
        <v/>
      </c>
      <c r="N40" s="43" t="str">
        <f>IF(I8="","",0.65*10^3*I8/2)</f>
        <v/>
      </c>
      <c r="O40" s="43" t="str">
        <f>IF(I8="","",0.75*10^3*I8/2)</f>
        <v/>
      </c>
      <c r="P40" s="43" t="str">
        <f>IF(I8="","",0.65*10^3*I8/2)</f>
        <v/>
      </c>
      <c r="Q40" s="44" t="str">
        <f>IF(I8="","",0.6*10^3*I8/2)</f>
        <v/>
      </c>
      <c r="R40" s="4"/>
      <c r="S40" s="4"/>
      <c r="T40" s="4"/>
    </row>
    <row r="41" spans="1:20" x14ac:dyDescent="0.55000000000000004">
      <c r="A41" s="4"/>
      <c r="B41" s="39">
        <v>28</v>
      </c>
      <c r="C41" s="40">
        <v>0.5625</v>
      </c>
      <c r="D41" s="41" t="s">
        <v>5</v>
      </c>
      <c r="E41" s="42">
        <v>0.58333333333333304</v>
      </c>
      <c r="F41" s="43" t="str">
        <f>IF(I8="","",0.45*10^3*I8/2)</f>
        <v/>
      </c>
      <c r="G41" s="43" t="str">
        <f>IF(I8="","",0.4*10^3*I8/2)</f>
        <v/>
      </c>
      <c r="H41" s="43" t="str">
        <f>IF(I8="","",0.4*10^3*I8/2)</f>
        <v/>
      </c>
      <c r="I41" s="43" t="str">
        <f>IF(I8="","",0.6*10^3*I8/2)</f>
        <v/>
      </c>
      <c r="J41" s="43" t="str">
        <f>IF(I8="","",0.7*10^3*I8/2)</f>
        <v/>
      </c>
      <c r="K41" s="43" t="str">
        <f>IF(I8="","",0.55*10^3*I8/2)</f>
        <v/>
      </c>
      <c r="L41" s="43" t="str">
        <f>IF(I8="","",0.4*10^3*I8/2)</f>
        <v/>
      </c>
      <c r="M41" s="43" t="str">
        <f>IF(I8="","",0.5*10^3*I8/2)</f>
        <v/>
      </c>
      <c r="N41" s="43" t="str">
        <f>IF(I8="","",0.65*10^3*I8/2)</f>
        <v/>
      </c>
      <c r="O41" s="43" t="str">
        <f>IF(I8="","",0.75*10^3*I8/2)</f>
        <v/>
      </c>
      <c r="P41" s="43" t="str">
        <f>IF(I8="","",0.65*10^3*I8/2)</f>
        <v/>
      </c>
      <c r="Q41" s="44" t="str">
        <f>IF(I8="","",0.6*10^3*I8/2)</f>
        <v/>
      </c>
      <c r="R41" s="4"/>
      <c r="S41" s="4"/>
      <c r="T41" s="4"/>
    </row>
    <row r="42" spans="1:20" x14ac:dyDescent="0.55000000000000004">
      <c r="A42" s="4"/>
      <c r="B42" s="39">
        <v>29</v>
      </c>
      <c r="C42" s="40">
        <v>0.58333333333333304</v>
      </c>
      <c r="D42" s="41" t="s">
        <v>5</v>
      </c>
      <c r="E42" s="42">
        <v>0.60416666666666596</v>
      </c>
      <c r="F42" s="43" t="str">
        <f>IF(I8="","",0.45*10^3*I8/2)</f>
        <v/>
      </c>
      <c r="G42" s="43" t="str">
        <f>IF(I8="","",0.4*10^3*I8/2)</f>
        <v/>
      </c>
      <c r="H42" s="43" t="str">
        <f>IF(I8="","",0.4*10^3*I8/2)</f>
        <v/>
      </c>
      <c r="I42" s="43" t="str">
        <f>IF(I8="","",0.6*10^3*I8/2)</f>
        <v/>
      </c>
      <c r="J42" s="43" t="str">
        <f>IF(I8="","",0.7*10^3*I8/2)</f>
        <v/>
      </c>
      <c r="K42" s="43" t="str">
        <f>IF(I8="","",0.55*10^3*I8/2)</f>
        <v/>
      </c>
      <c r="L42" s="43" t="str">
        <f>IF(I8="","",0.4*10^3*I8/2)</f>
        <v/>
      </c>
      <c r="M42" s="43" t="str">
        <f>IF(I8="","",0.5*10^3*I8/2)</f>
        <v/>
      </c>
      <c r="N42" s="43" t="str">
        <f>IF(I8="","",0.65*10^3*I8/2)</f>
        <v/>
      </c>
      <c r="O42" s="43" t="str">
        <f>IF(I8="","",0.75*10^3*I8/2)</f>
        <v/>
      </c>
      <c r="P42" s="43" t="str">
        <f>IF(I8="","",0.65*10^3*I8/2)</f>
        <v/>
      </c>
      <c r="Q42" s="44" t="str">
        <f>IF(I8="","",0.6*10^3*I8/2)</f>
        <v/>
      </c>
      <c r="R42" s="4"/>
      <c r="S42" s="4"/>
      <c r="T42" s="4"/>
    </row>
    <row r="43" spans="1:20" x14ac:dyDescent="0.55000000000000004">
      <c r="A43" s="4"/>
      <c r="B43" s="39">
        <v>30</v>
      </c>
      <c r="C43" s="40">
        <v>0.60416666666666696</v>
      </c>
      <c r="D43" s="41" t="s">
        <v>5</v>
      </c>
      <c r="E43" s="42">
        <v>0.625</v>
      </c>
      <c r="F43" s="43" t="str">
        <f>IF(I8="","",0.45*10^3*I8/2)</f>
        <v/>
      </c>
      <c r="G43" s="43" t="str">
        <f>IF(I8="","",0.4*10^3*I8/2)</f>
        <v/>
      </c>
      <c r="H43" s="43" t="str">
        <f>IF(I8="","",0.4*10^3*I8/2)</f>
        <v/>
      </c>
      <c r="I43" s="43" t="str">
        <f>IF(I8="","",0.6*10^3*I8/2)</f>
        <v/>
      </c>
      <c r="J43" s="43" t="str">
        <f>IF(I8="","",0.7*10^3*I8/2)</f>
        <v/>
      </c>
      <c r="K43" s="43" t="str">
        <f>IF(I8="","",0.55*10^3*I8/2)</f>
        <v/>
      </c>
      <c r="L43" s="43" t="str">
        <f>IF(I8="","",0.4*10^3*I8/2)</f>
        <v/>
      </c>
      <c r="M43" s="43" t="str">
        <f>IF(I8="","",0.5*10^3*I8/2)</f>
        <v/>
      </c>
      <c r="N43" s="43" t="str">
        <f>IF(I8="","",0.7*10^3*I8/2)</f>
        <v/>
      </c>
      <c r="O43" s="43" t="str">
        <f>IF(I8="","",0.75*10^3*I8/2)</f>
        <v/>
      </c>
      <c r="P43" s="43" t="str">
        <f>IF(I8="","",0.7*10^3*I8/2)</f>
        <v/>
      </c>
      <c r="Q43" s="44" t="str">
        <f>IF(I8="","",0.6*10^3*I8/2)</f>
        <v/>
      </c>
      <c r="R43" s="4"/>
      <c r="S43" s="4"/>
      <c r="T43" s="4"/>
    </row>
    <row r="44" spans="1:20" x14ac:dyDescent="0.55000000000000004">
      <c r="A44" s="4"/>
      <c r="B44" s="39">
        <v>31</v>
      </c>
      <c r="C44" s="40">
        <v>0.625</v>
      </c>
      <c r="D44" s="41" t="s">
        <v>5</v>
      </c>
      <c r="E44" s="42">
        <v>0.64583333333333304</v>
      </c>
      <c r="F44" s="43" t="str">
        <f>IF(I8="","",0.5*10^3*I8/2)</f>
        <v/>
      </c>
      <c r="G44" s="43" t="str">
        <f>IF(I8="","",0.45*10^3*I8/2)</f>
        <v/>
      </c>
      <c r="H44" s="43" t="str">
        <f>IF(I8="","",0.45*10^3*I8/2)</f>
        <v/>
      </c>
      <c r="I44" s="43" t="str">
        <f>IF(I8="","",0.65*10^3*I8/2)</f>
        <v/>
      </c>
      <c r="J44" s="43" t="str">
        <f>IF(I8="","",0.75*10^3*I8/2)</f>
        <v/>
      </c>
      <c r="K44" s="43" t="str">
        <f>IF(I8="","",0.6*10^3*I8/2)</f>
        <v/>
      </c>
      <c r="L44" s="43" t="str">
        <f>IF(I8="","",0.45*10^3*I8/2)</f>
        <v/>
      </c>
      <c r="M44" s="43" t="str">
        <f>IF(I8="","",0.55*10^3*I8/2)</f>
        <v/>
      </c>
      <c r="N44" s="43" t="str">
        <f>IF(I8="","",0.7*10^3*I8/2)</f>
        <v/>
      </c>
      <c r="O44" s="43" t="str">
        <f>IF(I8="","",0.8*10^3*I8/2)</f>
        <v/>
      </c>
      <c r="P44" s="43" t="str">
        <f>IF(I8="","",0.7*10^3*I8/2)</f>
        <v/>
      </c>
      <c r="Q44" s="44" t="str">
        <f>IF(I8="","",0.65*10^3*I8/2)</f>
        <v/>
      </c>
      <c r="R44" s="4"/>
      <c r="S44" s="4"/>
      <c r="T44" s="4"/>
    </row>
    <row r="45" spans="1:20" x14ac:dyDescent="0.55000000000000004">
      <c r="A45" s="4"/>
      <c r="B45" s="39">
        <v>32</v>
      </c>
      <c r="C45" s="40">
        <v>0.64583333333333304</v>
      </c>
      <c r="D45" s="41" t="s">
        <v>5</v>
      </c>
      <c r="E45" s="42">
        <v>0.66666666666666596</v>
      </c>
      <c r="F45" s="43" t="str">
        <f>IF(I8="","",0.5*10^3*I8/2)</f>
        <v/>
      </c>
      <c r="G45" s="43" t="str">
        <f>IF(I8="","",0.45*10^3*I8/2)</f>
        <v/>
      </c>
      <c r="H45" s="43" t="str">
        <f>IF(I8="","",0.45*10^3*I8/2)</f>
        <v/>
      </c>
      <c r="I45" s="43" t="str">
        <f>IF(I8="","",0.65*10^3*I8/2)</f>
        <v/>
      </c>
      <c r="J45" s="43" t="str">
        <f>IF(I8="","",0.75*10^3*I8/2)</f>
        <v/>
      </c>
      <c r="K45" s="43" t="str">
        <f>IF(I8="","",0.6*10^3*I8/2)</f>
        <v/>
      </c>
      <c r="L45" s="43" t="str">
        <f>IF(I8="","",0.45*10^3*I8/2)</f>
        <v/>
      </c>
      <c r="M45" s="43" t="str">
        <f>IF(I8="","",0.55*10^3*I8/2)</f>
        <v/>
      </c>
      <c r="N45" s="43" t="str">
        <f>IF(I8="","",0.75*10^3*I8/2)</f>
        <v/>
      </c>
      <c r="O45" s="43" t="str">
        <f>IF(I8="","",0.8*10^3*I8/2)</f>
        <v/>
      </c>
      <c r="P45" s="43" t="str">
        <f>IF(I8="","",0.75*10^3*I8/2)</f>
        <v/>
      </c>
      <c r="Q45" s="44" t="str">
        <f>IF(I8="","",0.65*10^3*I8/2)</f>
        <v/>
      </c>
      <c r="R45" s="4"/>
      <c r="S45" s="4"/>
      <c r="T45" s="4"/>
    </row>
    <row r="46" spans="1:20" x14ac:dyDescent="0.55000000000000004">
      <c r="A46" s="4"/>
      <c r="B46" s="39">
        <v>33</v>
      </c>
      <c r="C46" s="40">
        <v>0.66666666666666696</v>
      </c>
      <c r="D46" s="41" t="s">
        <v>5</v>
      </c>
      <c r="E46" s="42">
        <v>0.6875</v>
      </c>
      <c r="F46" s="43" t="str">
        <f>IF(I8="","",0.5*10^3*I8/2)</f>
        <v/>
      </c>
      <c r="G46" s="43" t="str">
        <f>IF(I8="","",0.45*10^3*I8/2)</f>
        <v/>
      </c>
      <c r="H46" s="43" t="str">
        <f>IF(I8="","",0.45*10^3*I8/2)</f>
        <v/>
      </c>
      <c r="I46" s="43" t="str">
        <f>IF(I8="","",0.65*10^3*I8/2)</f>
        <v/>
      </c>
      <c r="J46" s="43" t="str">
        <f>IF(I8="","",0.75*10^3*I8/2)</f>
        <v/>
      </c>
      <c r="K46" s="43" t="str">
        <f>IF(I8="","",0.6*10^3*I8/2)</f>
        <v/>
      </c>
      <c r="L46" s="43" t="str">
        <f>IF(I8="","",0.45*10^3*I8/2)</f>
        <v/>
      </c>
      <c r="M46" s="43" t="str">
        <f>IF(I8="","",0.55*10^3*I8/2)</f>
        <v/>
      </c>
      <c r="N46" s="43" t="str">
        <f>IF(I8="","",0.75*10^3*I8/2)</f>
        <v/>
      </c>
      <c r="O46" s="43" t="str">
        <f>IF(I8="","",0.8*10^3*I8/2)</f>
        <v/>
      </c>
      <c r="P46" s="43" t="str">
        <f>IF(I8="","",0.75*10^3*I8/2)</f>
        <v/>
      </c>
      <c r="Q46" s="44" t="str">
        <f>IF(I8="","",0.65*10^3*I8/2)</f>
        <v/>
      </c>
      <c r="R46" s="4"/>
      <c r="S46" s="4"/>
      <c r="T46" s="4"/>
    </row>
    <row r="47" spans="1:20" x14ac:dyDescent="0.55000000000000004">
      <c r="A47" s="4"/>
      <c r="B47" s="39">
        <v>34</v>
      </c>
      <c r="C47" s="40">
        <v>0.6875</v>
      </c>
      <c r="D47" s="41" t="s">
        <v>5</v>
      </c>
      <c r="E47" s="42">
        <v>0.70833333333333304</v>
      </c>
      <c r="F47" s="43" t="str">
        <f>IF(I8="","",0.5*10^3*I8/2)</f>
        <v/>
      </c>
      <c r="G47" s="43" t="str">
        <f>IF(I8="","",0.45*10^3*I8/2)</f>
        <v/>
      </c>
      <c r="H47" s="43" t="str">
        <f>IF(I8="","",0.45*10^3*I8/2)</f>
        <v/>
      </c>
      <c r="I47" s="43" t="str">
        <f>IF(I8="","",0.65*10^3*I8/2)</f>
        <v/>
      </c>
      <c r="J47" s="43" t="str">
        <f>IF(I8="","",0.75*10^3*I8/2)</f>
        <v/>
      </c>
      <c r="K47" s="43" t="str">
        <f>IF(I8="","",0.6*10^3*I8/2)</f>
        <v/>
      </c>
      <c r="L47" s="43" t="str">
        <f>IF(I8="","",0.45*10^3*I8/2)</f>
        <v/>
      </c>
      <c r="M47" s="43" t="str">
        <f>IF(I8="","",0.55*10^3*I8/2)</f>
        <v/>
      </c>
      <c r="N47" s="43" t="str">
        <f>IF(I8="","",0.75*10^3*I8/2)</f>
        <v/>
      </c>
      <c r="O47" s="43" t="str">
        <f>IF(I8="","",0.8*10^3*I8/2)</f>
        <v/>
      </c>
      <c r="P47" s="43" t="str">
        <f>IF(I8="","",0.75*10^3*I8/2)</f>
        <v/>
      </c>
      <c r="Q47" s="44" t="str">
        <f>IF(I8="","",0.65*10^3*I8/2)</f>
        <v/>
      </c>
      <c r="R47" s="4"/>
      <c r="S47" s="4"/>
      <c r="T47" s="4"/>
    </row>
    <row r="48" spans="1:20" x14ac:dyDescent="0.55000000000000004">
      <c r="A48" s="4"/>
      <c r="B48" s="39">
        <v>35</v>
      </c>
      <c r="C48" s="40">
        <v>0.70833333333333304</v>
      </c>
      <c r="D48" s="41" t="s">
        <v>5</v>
      </c>
      <c r="E48" s="42">
        <v>0.72916666666666596</v>
      </c>
      <c r="F48" s="43" t="str">
        <f>IF(I8="","",0.5*10^3*I8/2)</f>
        <v/>
      </c>
      <c r="G48" s="43" t="str">
        <f>IF(I8="","",0.45*10^3*I8/2)</f>
        <v/>
      </c>
      <c r="H48" s="43" t="str">
        <f>IF(I8="","",0.45*10^3*I8/2)</f>
        <v/>
      </c>
      <c r="I48" s="43" t="str">
        <f>IF(I8="","",0.65*10^3*I8/2)</f>
        <v/>
      </c>
      <c r="J48" s="43" t="str">
        <f>IF(I8="","",0.8*10^3*I8/2)</f>
        <v/>
      </c>
      <c r="K48" s="43" t="str">
        <f>IF(I8="","",0.6*10^3*I8/2)</f>
        <v/>
      </c>
      <c r="L48" s="43" t="str">
        <f>IF(I8="","",0.45*10^3*I8/2)</f>
        <v/>
      </c>
      <c r="M48" s="43" t="str">
        <f>IF(I8="","",0.55*10^3*I8/2)</f>
        <v/>
      </c>
      <c r="N48" s="43" t="str">
        <f>IF(I8="","",0.75*10^3*I8/2)</f>
        <v/>
      </c>
      <c r="O48" s="43" t="str">
        <f>IF(I8="","",0.85*10^3*I8/2)</f>
        <v/>
      </c>
      <c r="P48" s="43" t="str">
        <f>IF(I8="","",0.75*10^3*I8/2)</f>
        <v/>
      </c>
      <c r="Q48" s="44" t="str">
        <f>IF(I8="","",0.7*10^3*I8/2)</f>
        <v/>
      </c>
      <c r="R48" s="4"/>
      <c r="S48" s="4"/>
      <c r="T48" s="4"/>
    </row>
    <row r="49" spans="1:20" x14ac:dyDescent="0.55000000000000004">
      <c r="A49" s="4"/>
      <c r="B49" s="45">
        <v>36</v>
      </c>
      <c r="C49" s="46">
        <v>0.72916666666666696</v>
      </c>
      <c r="D49" s="47" t="s">
        <v>5</v>
      </c>
      <c r="E49" s="48">
        <v>0.75</v>
      </c>
      <c r="F49" s="49" t="str">
        <f>IF(I8="","",0.55*10^3*I8/2)</f>
        <v/>
      </c>
      <c r="G49" s="49" t="str">
        <f>IF(I8="","",0.5*10^3*I8/2)</f>
        <v/>
      </c>
      <c r="H49" s="49" t="str">
        <f>IF(I8="","",0.5*10^3*I8/2)</f>
        <v/>
      </c>
      <c r="I49" s="49" t="str">
        <f>IF(I8="","",0.7*10^3*I8/2)</f>
        <v/>
      </c>
      <c r="J49" s="49" t="str">
        <f>IF(I8="","",0.85*10^3*I8/2)</f>
        <v/>
      </c>
      <c r="K49" s="49" t="str">
        <f>IF(I8="","",0.65*10^3*I8/2)</f>
        <v/>
      </c>
      <c r="L49" s="49" t="str">
        <f>IF(I8="","",0.5*10^3*I8/2)</f>
        <v/>
      </c>
      <c r="M49" s="49" t="str">
        <f>IF(I8="","",0.6*10^3*I8/2)</f>
        <v/>
      </c>
      <c r="N49" s="49" t="str">
        <f>IF(I8="","",0.8*10^3*I8/2)</f>
        <v/>
      </c>
      <c r="O49" s="49" t="str">
        <f>IF(I8="","",0.9*10^3*I8/2)</f>
        <v/>
      </c>
      <c r="P49" s="49" t="str">
        <f>IF(I8="","",0.8*10^3*I8/2)</f>
        <v/>
      </c>
      <c r="Q49" s="50" t="str">
        <f>IF(I8="","",0.75*10^3*I8/2)</f>
        <v/>
      </c>
      <c r="R49" s="4"/>
      <c r="S49" s="4"/>
      <c r="T49" s="4"/>
    </row>
    <row r="50" spans="1:20" x14ac:dyDescent="0.55000000000000004">
      <c r="A50" s="4"/>
      <c r="B50" s="33">
        <v>37</v>
      </c>
      <c r="C50" s="34">
        <v>0.75</v>
      </c>
      <c r="D50" s="35" t="s">
        <v>5</v>
      </c>
      <c r="E50" s="36">
        <v>0.77083333333333304</v>
      </c>
      <c r="F50" s="37" t="str">
        <f>IF(I8="","",0.55*10^3*I8/2)</f>
        <v/>
      </c>
      <c r="G50" s="37" t="str">
        <f>IF(I8="","",0.5*10^3*I8/2)</f>
        <v/>
      </c>
      <c r="H50" s="37" t="str">
        <f>IF(I8="","",0.5*10^3*I8/2)</f>
        <v/>
      </c>
      <c r="I50" s="37" t="str">
        <f>IF(I8="","",0.75*10^3*I8/2)</f>
        <v/>
      </c>
      <c r="J50" s="37" t="str">
        <f>IF(I8="","",0.85*10^3*I8/2)</f>
        <v/>
      </c>
      <c r="K50" s="37" t="str">
        <f>IF(I8="","",0.7*10^3*I8/2)</f>
        <v/>
      </c>
      <c r="L50" s="37" t="str">
        <f>IF(I8="","",0.5*10^3*I8/2)</f>
        <v/>
      </c>
      <c r="M50" s="37" t="str">
        <f>IF(I8="","",0.6*10^3*I8/2)</f>
        <v/>
      </c>
      <c r="N50" s="37" t="str">
        <f>IF(I8="","",0.85*I8*10^3/2)</f>
        <v/>
      </c>
      <c r="O50" s="37" t="str">
        <f>IF(I8="","",0.9*10^3*I8/2)</f>
        <v/>
      </c>
      <c r="P50" s="37" t="str">
        <f>IF(I8="","",0.85*10^3*I8/2)</f>
        <v/>
      </c>
      <c r="Q50" s="38" t="str">
        <f>IF(I8="","",0.75*10^3*I8/2)</f>
        <v/>
      </c>
      <c r="R50" s="4"/>
      <c r="S50" s="4"/>
      <c r="T50" s="4"/>
    </row>
    <row r="51" spans="1:20" x14ac:dyDescent="0.55000000000000004">
      <c r="A51" s="4"/>
      <c r="B51" s="39">
        <v>38</v>
      </c>
      <c r="C51" s="40">
        <v>0.77083333333333304</v>
      </c>
      <c r="D51" s="41" t="s">
        <v>5</v>
      </c>
      <c r="E51" s="42">
        <v>0.79166666666666596</v>
      </c>
      <c r="F51" s="43" t="str">
        <f>IF(I8="","",0.6*10^3*I8/2)</f>
        <v/>
      </c>
      <c r="G51" s="43" t="str">
        <f>IF(I8="","",0.55*10^3*I8/2)</f>
        <v/>
      </c>
      <c r="H51" s="43" t="str">
        <f>IF(I8="","",0.55*10^3*I8/2)</f>
        <v/>
      </c>
      <c r="I51" s="43" t="str">
        <f>IF(I8="","",0.8*10^3*I8/2)</f>
        <v/>
      </c>
      <c r="J51" s="43" t="str">
        <f>IF(I8="","",0.9*10^3*I8/2)</f>
        <v/>
      </c>
      <c r="K51" s="43" t="str">
        <f>IF(I8="","",0.75*10^3*I8/2)</f>
        <v/>
      </c>
      <c r="L51" s="43" t="str">
        <f>IF(I8="","",0.55*10^3*I8/2)</f>
        <v/>
      </c>
      <c r="M51" s="43" t="str">
        <f>IF(I8="","",0.65*10^3*I8/2)</f>
        <v/>
      </c>
      <c r="N51" s="43" t="str">
        <f>IF(I8="","",0.9*10^3*I8/2)</f>
        <v/>
      </c>
      <c r="O51" s="43" t="str">
        <f>IF(I8="","",0.95*10^3*I8/2)</f>
        <v/>
      </c>
      <c r="P51" s="43" t="str">
        <f>IF(I8="","",0.9*10^3*I8/2)</f>
        <v/>
      </c>
      <c r="Q51" s="44" t="str">
        <f>IF(I8="","",0.8*10^3*I8/2)</f>
        <v/>
      </c>
      <c r="R51" s="4"/>
      <c r="S51" s="4"/>
      <c r="T51" s="4"/>
    </row>
    <row r="52" spans="1:20" x14ac:dyDescent="0.55000000000000004">
      <c r="A52" s="4"/>
      <c r="B52" s="39">
        <v>39</v>
      </c>
      <c r="C52" s="40">
        <v>0.79166666666666696</v>
      </c>
      <c r="D52" s="41" t="s">
        <v>5</v>
      </c>
      <c r="E52" s="42">
        <v>0.8125</v>
      </c>
      <c r="F52" s="43" t="str">
        <f>IF(I8="","",0.6*10^3*I8/2)</f>
        <v/>
      </c>
      <c r="G52" s="43" t="str">
        <f>IF(I8="","",0.55*10^3*I8/2)</f>
        <v/>
      </c>
      <c r="H52" s="43" t="str">
        <f>IF(I8="","",0.55*10^3*I8/2)</f>
        <v/>
      </c>
      <c r="I52" s="43" t="str">
        <f>IF(I8="","",0.8*10^3*I8/2)</f>
        <v/>
      </c>
      <c r="J52" s="43" t="str">
        <f>IF(I8="","",0.95*10^3*I8/2)</f>
        <v/>
      </c>
      <c r="K52" s="43" t="str">
        <f>IF(I8="","",0.75*10^3*I8/2)</f>
        <v/>
      </c>
      <c r="L52" s="43" t="str">
        <f>IF(I8="","",0.55*10^3*I8/2)</f>
        <v/>
      </c>
      <c r="M52" s="43" t="str">
        <f>IF(I8="","",0.65*10^3*I8/2)</f>
        <v/>
      </c>
      <c r="N52" s="43" t="str">
        <f>IF(I8="","",0.9*10^3*I8/2)</f>
        <v/>
      </c>
      <c r="O52" s="43" t="str">
        <f>IF(I8="","",1*10^3*I8/2)</f>
        <v/>
      </c>
      <c r="P52" s="43" t="str">
        <f>IF(I8="","",0.9*10^3*I8/2)</f>
        <v/>
      </c>
      <c r="Q52" s="44" t="str">
        <f>IF(I8="","",0.85*10^3*I8/2)</f>
        <v/>
      </c>
      <c r="R52" s="4"/>
      <c r="S52" s="4"/>
      <c r="T52" s="4"/>
    </row>
    <row r="53" spans="1:20" x14ac:dyDescent="0.55000000000000004">
      <c r="A53" s="4"/>
      <c r="B53" s="39">
        <v>40</v>
      </c>
      <c r="C53" s="40">
        <v>0.8125</v>
      </c>
      <c r="D53" s="41" t="s">
        <v>5</v>
      </c>
      <c r="E53" s="42">
        <v>0.83333333333333304</v>
      </c>
      <c r="F53" s="43" t="str">
        <f>IF(I8="","",0.6*10^3*I8/2)</f>
        <v/>
      </c>
      <c r="G53" s="43" t="str">
        <f>IF(I8="","",0.55*10^3*I8/2)</f>
        <v/>
      </c>
      <c r="H53" s="43" t="str">
        <f>IF(I8="","",0.55*10^3*I8/2)</f>
        <v/>
      </c>
      <c r="I53" s="43" t="str">
        <f>IF(I8="","",0.8*10^3*I8/2)</f>
        <v/>
      </c>
      <c r="J53" s="43" t="str">
        <f>IF(I8="","",0.95*10^3*I8/2)</f>
        <v/>
      </c>
      <c r="K53" s="43" t="str">
        <f>IF(I8="","",0.75*10^3*I8/2)</f>
        <v/>
      </c>
      <c r="L53" s="43" t="str">
        <f>IF(I8="","",0.55*10^3*I8/2)</f>
        <v/>
      </c>
      <c r="M53" s="43" t="str">
        <f>IF(I8="","",0.65*10^3*I8/2)</f>
        <v/>
      </c>
      <c r="N53" s="43" t="str">
        <f>IF(I8="","",0.9*10^3*I8/2)</f>
        <v/>
      </c>
      <c r="O53" s="43" t="str">
        <f>IF(I8="","",1*10^3*I8/2)</f>
        <v/>
      </c>
      <c r="P53" s="43" t="str">
        <f>IF(I8="","",0.9*10^3*I8/2)</f>
        <v/>
      </c>
      <c r="Q53" s="44" t="str">
        <f>IF(I8="","",0.85*10^3*I8/2)</f>
        <v/>
      </c>
      <c r="R53" s="4"/>
      <c r="S53" s="4"/>
      <c r="T53" s="4"/>
    </row>
    <row r="54" spans="1:20" x14ac:dyDescent="0.55000000000000004">
      <c r="A54" s="4"/>
      <c r="B54" s="39">
        <v>41</v>
      </c>
      <c r="C54" s="40">
        <v>0.83333333333333304</v>
      </c>
      <c r="D54" s="41" t="s">
        <v>5</v>
      </c>
      <c r="E54" s="42">
        <v>0.85416666666666596</v>
      </c>
      <c r="F54" s="43" t="str">
        <f>IF(I8="","",0.6*10^3*I8/2)</f>
        <v/>
      </c>
      <c r="G54" s="43" t="str">
        <f>IF(I8="","",0.55*10^3*I8/2)</f>
        <v/>
      </c>
      <c r="H54" s="43" t="str">
        <f>IF(I8="","",0.55*10^3*I8/2)</f>
        <v/>
      </c>
      <c r="I54" s="43" t="str">
        <f>IF(I8="","",0.8*10^3*I8/2)</f>
        <v/>
      </c>
      <c r="J54" s="43" t="str">
        <f>IF(I8="","",0.95*10^3*I8/2)</f>
        <v/>
      </c>
      <c r="K54" s="43" t="str">
        <f>IF(I8="","",0.75*10^3*I8/2)</f>
        <v/>
      </c>
      <c r="L54" s="43" t="str">
        <f>IF(I8="","",0.55*10^3*I8/2)</f>
        <v/>
      </c>
      <c r="M54" s="43" t="str">
        <f>IF(I8="","",0.65*10^3*I8/2)</f>
        <v/>
      </c>
      <c r="N54" s="43" t="str">
        <f>IF(I8="","",0.9*10^3*I8/2)</f>
        <v/>
      </c>
      <c r="O54" s="43" t="str">
        <f>IF(I8="","",1*10^3*I8/2)</f>
        <v/>
      </c>
      <c r="P54" s="43" t="str">
        <f>IF(I8="","",0.9*10^3*I8/2)</f>
        <v/>
      </c>
      <c r="Q54" s="44" t="str">
        <f>IF(I8="","",0.85*10^3*I8/2)</f>
        <v/>
      </c>
      <c r="R54" s="4"/>
      <c r="S54" s="4"/>
      <c r="T54" s="4"/>
    </row>
    <row r="55" spans="1:20" x14ac:dyDescent="0.55000000000000004">
      <c r="A55" s="4"/>
      <c r="B55" s="39">
        <v>42</v>
      </c>
      <c r="C55" s="40">
        <v>0.85416666666666696</v>
      </c>
      <c r="D55" s="41" t="s">
        <v>5</v>
      </c>
      <c r="E55" s="42">
        <v>0.875</v>
      </c>
      <c r="F55" s="43" t="str">
        <f>IF(I8="","",0.55*10^3*I8/2)</f>
        <v/>
      </c>
      <c r="G55" s="43" t="str">
        <f>IF(I8="","",0.5*10^3*I8/2)</f>
        <v/>
      </c>
      <c r="H55" s="43" t="str">
        <f>IF(I8="","",0.55*10^3*I8/2)</f>
        <v/>
      </c>
      <c r="I55" s="43" t="str">
        <f>IF(I8="","",0.75*10^3*I8/2)</f>
        <v/>
      </c>
      <c r="J55" s="43" t="str">
        <f>IF(I8="","",0.9*10^3*I8/2)</f>
        <v/>
      </c>
      <c r="K55" s="43" t="str">
        <f>IF(I8="","",0.7*10^3*I8/2)</f>
        <v/>
      </c>
      <c r="L55" s="43" t="str">
        <f>IF(I8="","",0.5*10^3*I8/2)</f>
        <v/>
      </c>
      <c r="M55" s="43" t="str">
        <f>IF(I8="","",0.65*10^3*I8/2)</f>
        <v/>
      </c>
      <c r="N55" s="43" t="str">
        <f>IF(I8="","",0.85*10^3*I8/2)</f>
        <v/>
      </c>
      <c r="O55" s="43" t="str">
        <f>IF(I8="","",0.95*10^3*I8/2)</f>
        <v/>
      </c>
      <c r="P55" s="43" t="str">
        <f>IF(I8="","",0.85*10^3*I8/2)</f>
        <v/>
      </c>
      <c r="Q55" s="44" t="str">
        <f>IF(I8="","",0.8*10^3*I8/2)</f>
        <v/>
      </c>
      <c r="R55" s="4"/>
      <c r="S55" s="4"/>
      <c r="T55" s="4"/>
    </row>
    <row r="56" spans="1:20" x14ac:dyDescent="0.55000000000000004">
      <c r="A56" s="4"/>
      <c r="B56" s="39">
        <v>43</v>
      </c>
      <c r="C56" s="40">
        <v>0.875</v>
      </c>
      <c r="D56" s="41" t="s">
        <v>5</v>
      </c>
      <c r="E56" s="42">
        <v>0.89583333333333304</v>
      </c>
      <c r="F56" s="43" t="str">
        <f>IF(I8="","",0.55*10^3*I8/2)</f>
        <v/>
      </c>
      <c r="G56" s="43" t="str">
        <f>IF(I8="","",0.5*10^3*I8/2)</f>
        <v/>
      </c>
      <c r="H56" s="43" t="str">
        <f>IF(I8="","",0.5*10^3*I8/2)</f>
        <v/>
      </c>
      <c r="I56" s="43" t="str">
        <f>IF(I8="","",0.75*10^3*I8/2)</f>
        <v/>
      </c>
      <c r="J56" s="43" t="str">
        <f>IF(I8="","",0.85*10^3*I8/2)</f>
        <v/>
      </c>
      <c r="K56" s="43" t="str">
        <f>IF(I8="","",0.7*10^3*I8/2)</f>
        <v/>
      </c>
      <c r="L56" s="43" t="str">
        <f>IF(I8="","",0.5*10^3*I8/2)</f>
        <v/>
      </c>
      <c r="M56" s="43" t="str">
        <f>IF(I8="","",0.6*10^3*I8/2)</f>
        <v/>
      </c>
      <c r="N56" s="43" t="str">
        <f>IF(I8="","",0.85*10^3*I8/2)</f>
        <v/>
      </c>
      <c r="O56" s="43" t="str">
        <f>IF(I8="","",0.9*10^3*I8/2)</f>
        <v/>
      </c>
      <c r="P56" s="43" t="str">
        <f>IF(I8="","",0.85*10^3*I8/2)</f>
        <v/>
      </c>
      <c r="Q56" s="44" t="str">
        <f>IF(I8="","",0.8*10^3*I8/2)</f>
        <v/>
      </c>
      <c r="R56" s="4"/>
      <c r="S56" s="4"/>
      <c r="T56" s="4"/>
    </row>
    <row r="57" spans="1:20" x14ac:dyDescent="0.55000000000000004">
      <c r="A57" s="4"/>
      <c r="B57" s="39">
        <v>44</v>
      </c>
      <c r="C57" s="40">
        <v>0.89583333333333304</v>
      </c>
      <c r="D57" s="41" t="s">
        <v>5</v>
      </c>
      <c r="E57" s="42">
        <v>0.91666666666666596</v>
      </c>
      <c r="F57" s="43" t="str">
        <f>IF(I8="","",0.5*10^3*I8/2)</f>
        <v/>
      </c>
      <c r="G57" s="43" t="str">
        <f>IF(I8="","",0.45*10^3*I8/2)</f>
        <v/>
      </c>
      <c r="H57" s="43" t="str">
        <f>IF(I8="","",0.5*10^3*I8/2)</f>
        <v/>
      </c>
      <c r="I57" s="43" t="str">
        <f>IF(I8="","",0.7*10^3*I8/2)</f>
        <v/>
      </c>
      <c r="J57" s="43" t="str">
        <f>IF(I8="","",0.8*10^3*I8/2)</f>
        <v/>
      </c>
      <c r="K57" s="43" t="str">
        <f>IF(I8="","",0.65*10^3*I8/2)</f>
        <v/>
      </c>
      <c r="L57" s="43" t="str">
        <f>IF(I8="","",0.45*10^3*I8/2)</f>
        <v/>
      </c>
      <c r="M57" s="43" t="str">
        <f>IF(I8="","",0.6*10^3*I8/2)</f>
        <v/>
      </c>
      <c r="N57" s="43" t="str">
        <f>IF(I8="","",0.8*10^3*I8/2)</f>
        <v/>
      </c>
      <c r="O57" s="43" t="str">
        <f>IF(I8="","",0.85*10^3*I8/2)</f>
        <v/>
      </c>
      <c r="P57" s="43" t="str">
        <f>IF(I8="","",0.8*10^3*I8/2)</f>
        <v/>
      </c>
      <c r="Q57" s="44" t="str">
        <f>IF(I8="","",0.75*10^3*I8/2)</f>
        <v/>
      </c>
      <c r="R57" s="4"/>
      <c r="S57" s="4"/>
      <c r="T57" s="4"/>
    </row>
    <row r="58" spans="1:20" x14ac:dyDescent="0.55000000000000004">
      <c r="A58" s="4"/>
      <c r="B58" s="39">
        <v>45</v>
      </c>
      <c r="C58" s="40">
        <v>0.91666666666666696</v>
      </c>
      <c r="D58" s="41" t="s">
        <v>5</v>
      </c>
      <c r="E58" s="42">
        <v>0.9375</v>
      </c>
      <c r="F58" s="43" t="str">
        <f>IF(I8="","",0.5*10^3*I8/2)</f>
        <v/>
      </c>
      <c r="G58" s="43" t="str">
        <f>IF(I8="","",0.45*10^3*I8/2)</f>
        <v/>
      </c>
      <c r="H58" s="43" t="str">
        <f>IF(I8="","",0.5*10^3*I8/2)</f>
        <v/>
      </c>
      <c r="I58" s="43" t="str">
        <f>IF(I8="","",0.7*10^3*I8/2)</f>
        <v/>
      </c>
      <c r="J58" s="43" t="str">
        <f>IF(I8="","",0.8*10^3*I8/2)</f>
        <v/>
      </c>
      <c r="K58" s="43" t="str">
        <f>IF(I8="","",0.65*10^3*I8/2)</f>
        <v/>
      </c>
      <c r="L58" s="43" t="str">
        <f>IF(I8="","",0.45*10^3*I8/2)</f>
        <v/>
      </c>
      <c r="M58" s="43" t="str">
        <f>IF(I8="","",0.6*10^3*I8/2)</f>
        <v/>
      </c>
      <c r="N58" s="43" t="str">
        <f>IF(I8="","",0.8*10^3*I8/2)</f>
        <v/>
      </c>
      <c r="O58" s="43" t="str">
        <f>IF(I8="","",0.85*10^3*I8/2)</f>
        <v/>
      </c>
      <c r="P58" s="43" t="str">
        <f>IF(I8="","",0.8*10^3*I8/2)</f>
        <v/>
      </c>
      <c r="Q58" s="44" t="str">
        <f>IF(I8="","",0.75*10^3*I8/2)</f>
        <v/>
      </c>
      <c r="R58" s="4"/>
      <c r="S58" s="4"/>
      <c r="T58" s="4"/>
    </row>
    <row r="59" spans="1:20" x14ac:dyDescent="0.55000000000000004">
      <c r="A59" s="4"/>
      <c r="B59" s="39">
        <v>46</v>
      </c>
      <c r="C59" s="40">
        <v>0.9375</v>
      </c>
      <c r="D59" s="41" t="s">
        <v>5</v>
      </c>
      <c r="E59" s="42">
        <v>0.95833333333333304</v>
      </c>
      <c r="F59" s="43" t="str">
        <f>IF(I8="","",0.5*10^3*I8/2)</f>
        <v/>
      </c>
      <c r="G59" s="43" t="str">
        <f>IF(I8="","",0.45*10^3*I8/2)</f>
        <v/>
      </c>
      <c r="H59" s="43" t="str">
        <f>IF(I8="","",0.5*10^3*I8/2)</f>
        <v/>
      </c>
      <c r="I59" s="43" t="str">
        <f>IF(I8="","",0.7*10^3*I8/2)</f>
        <v/>
      </c>
      <c r="J59" s="43" t="str">
        <f>IF(I8="","",0.8*10^3*I8/2)</f>
        <v/>
      </c>
      <c r="K59" s="43" t="str">
        <f>IF(I8="","",0.65*10^3*I8/2)</f>
        <v/>
      </c>
      <c r="L59" s="43" t="str">
        <f>IF(I8="","",0.45*10^3*I8/2)</f>
        <v/>
      </c>
      <c r="M59" s="43" t="str">
        <f>IF(I8="","",0.6*10^3*I8/2)</f>
        <v/>
      </c>
      <c r="N59" s="43" t="str">
        <f>IF(I8="","",0.8*10^3*I8/2)</f>
        <v/>
      </c>
      <c r="O59" s="43" t="str">
        <f>IF(I8="","",0.85*10^3*I8/2)</f>
        <v/>
      </c>
      <c r="P59" s="43" t="str">
        <f>IF(I8="","",0.8*10^3*I8/2)</f>
        <v/>
      </c>
      <c r="Q59" s="44" t="str">
        <f>IF(I8="","",0.75*10^3*I8/2)</f>
        <v/>
      </c>
      <c r="R59" s="4"/>
      <c r="S59" s="4"/>
      <c r="T59" s="4"/>
    </row>
    <row r="60" spans="1:20" x14ac:dyDescent="0.55000000000000004">
      <c r="A60" s="4"/>
      <c r="B60" s="39">
        <v>47</v>
      </c>
      <c r="C60" s="40">
        <v>0.95833333333333304</v>
      </c>
      <c r="D60" s="41" t="s">
        <v>5</v>
      </c>
      <c r="E60" s="42">
        <v>0.97916666666666596</v>
      </c>
      <c r="F60" s="43" t="str">
        <f>IF(I8="","",0.5*10^3*I8/2)</f>
        <v/>
      </c>
      <c r="G60" s="43" t="str">
        <f>IF(I8="","",0.45*10^3*I8/2)</f>
        <v/>
      </c>
      <c r="H60" s="43" t="str">
        <f>IF(I8="","",0.5*10^3*I8/2)</f>
        <v/>
      </c>
      <c r="I60" s="43" t="str">
        <f>IF(I8="","",0.7*10^3*I8/2)</f>
        <v/>
      </c>
      <c r="J60" s="43" t="str">
        <f>IF(I8="","",0.8*10^3*I8/2)</f>
        <v/>
      </c>
      <c r="K60" s="43" t="str">
        <f>IF(I8="","",0.65*10^3*I8/2)</f>
        <v/>
      </c>
      <c r="L60" s="43" t="str">
        <f>IF(I8="","",0.45*10^3*I8/2)</f>
        <v/>
      </c>
      <c r="M60" s="43" t="str">
        <f>IF(I8="","",0.6*10^3*I8/2)</f>
        <v/>
      </c>
      <c r="N60" s="43" t="str">
        <f>IF(I8="","",0.8*10^3*I8/2)</f>
        <v/>
      </c>
      <c r="O60" s="43" t="str">
        <f>IF(I8="","",0.85*10^3*I8/2)</f>
        <v/>
      </c>
      <c r="P60" s="43" t="str">
        <f>IF(I8="","",0.8*10^3*I8/2)</f>
        <v/>
      </c>
      <c r="Q60" s="44" t="str">
        <f>IF(I8="","",0.75*10^3*I8/2)</f>
        <v/>
      </c>
      <c r="R60" s="4"/>
      <c r="S60" s="4"/>
      <c r="T60" s="4"/>
    </row>
    <row r="61" spans="1:20" x14ac:dyDescent="0.55000000000000004">
      <c r="A61" s="4"/>
      <c r="B61" s="45">
        <v>48</v>
      </c>
      <c r="C61" s="46">
        <v>0.97916666666666696</v>
      </c>
      <c r="D61" s="47" t="s">
        <v>5</v>
      </c>
      <c r="E61" s="51" t="s">
        <v>6</v>
      </c>
      <c r="F61" s="49" t="str">
        <f>IF(I8="","",0.5*10^3*I8/2)</f>
        <v/>
      </c>
      <c r="G61" s="49" t="str">
        <f>IF(I8="","",0.45*10^3*I8/2)</f>
        <v/>
      </c>
      <c r="H61" s="49" t="str">
        <f>IF(I8="","",0.5*10^3*I8/2)</f>
        <v/>
      </c>
      <c r="I61" s="49" t="str">
        <f>IF(I8="","",0.7*10^3*I8/2)</f>
        <v/>
      </c>
      <c r="J61" s="49" t="str">
        <f>IF(I8="","",0.8*10^3*I8/2)</f>
        <v/>
      </c>
      <c r="K61" s="49" t="str">
        <f>IF(I8="","",0.65*10^3*I8/2)</f>
        <v/>
      </c>
      <c r="L61" s="49" t="str">
        <f>IF(I8="","",0.45*10^3*I8/2)</f>
        <v/>
      </c>
      <c r="M61" s="49" t="str">
        <f>IF(I8="","",0.6*10^3*I8/2)</f>
        <v/>
      </c>
      <c r="N61" s="49" t="str">
        <f>IF(I8="","",0.8*10^3*I8/2)</f>
        <v/>
      </c>
      <c r="O61" s="49" t="str">
        <f>IF(I8="","",0.85*10^3*I8/2)</f>
        <v/>
      </c>
      <c r="P61" s="49" t="str">
        <f>IF(I8="","",0.8*10^3*I8/2)</f>
        <v/>
      </c>
      <c r="Q61" s="50" t="str">
        <f>IF(I8="","",0.75*10^3*I8/2)</f>
        <v/>
      </c>
      <c r="R61" s="4"/>
      <c r="S61" s="4"/>
      <c r="T61" s="4"/>
    </row>
    <row r="62" spans="1:20" ht="18.5" thickBot="1" x14ac:dyDescent="0.6">
      <c r="A62" s="4"/>
      <c r="B62" s="52" t="s">
        <v>8</v>
      </c>
      <c r="C62" s="53" t="s">
        <v>9</v>
      </c>
      <c r="D62" s="54"/>
      <c r="E62" s="55"/>
      <c r="F62" s="56">
        <f>SUM(F14:F61)</f>
        <v>0</v>
      </c>
      <c r="G62" s="56">
        <f t="shared" ref="G62:Q62" si="0">SUM(G14:G61)</f>
        <v>0</v>
      </c>
      <c r="H62" s="56">
        <f t="shared" si="0"/>
        <v>0</v>
      </c>
      <c r="I62" s="56">
        <f t="shared" si="0"/>
        <v>0</v>
      </c>
      <c r="J62" s="56">
        <f t="shared" si="0"/>
        <v>0</v>
      </c>
      <c r="K62" s="56">
        <f t="shared" si="0"/>
        <v>0</v>
      </c>
      <c r="L62" s="56">
        <f t="shared" si="0"/>
        <v>0</v>
      </c>
      <c r="M62" s="56">
        <f t="shared" si="0"/>
        <v>0</v>
      </c>
      <c r="N62" s="56">
        <f t="shared" si="0"/>
        <v>0</v>
      </c>
      <c r="O62" s="56">
        <f t="shared" si="0"/>
        <v>0</v>
      </c>
      <c r="P62" s="56">
        <f t="shared" si="0"/>
        <v>0</v>
      </c>
      <c r="Q62" s="57">
        <f t="shared" si="0"/>
        <v>0</v>
      </c>
      <c r="R62" s="4"/>
      <c r="S62" s="4"/>
      <c r="T62" s="4"/>
    </row>
    <row r="63" spans="1:20" x14ac:dyDescent="0.55000000000000004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</row>
    <row r="64" spans="1:20" x14ac:dyDescent="0.55000000000000004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</row>
    <row r="65" spans="1:20" x14ac:dyDescent="0.55000000000000004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</row>
    <row r="66" spans="1:20" x14ac:dyDescent="0.55000000000000004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</row>
  </sheetData>
  <sheetProtection password="FA7E" sheet="1" objects="1" scenarios="1"/>
  <phoneticPr fontId="3"/>
  <conditionalFormatting sqref="I8">
    <cfRule type="expression" dxfId="0" priority="2">
      <formula>NOT(MOD(I8,2)=0)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8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補紙（当社指定型）</vt:lpstr>
      <vt:lpstr>'補紙（当社指定型）'!Print_Area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中国電力</cp:lastModifiedBy>
  <cp:lastPrinted>2024-09-09T08:04:26Z</cp:lastPrinted>
  <dcterms:created xsi:type="dcterms:W3CDTF">2024-06-24T08:15:12Z</dcterms:created>
  <dcterms:modified xsi:type="dcterms:W3CDTF">2024-10-30T04:19:34Z</dcterms:modified>
</cp:coreProperties>
</file>